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7455" windowHeight="4620"/>
  </bookViews>
  <sheets>
    <sheet name="게시시간표(평,토,공)" sheetId="5" r:id="rId1"/>
    <sheet name="방학감차시간표" sheetId="4" r:id="rId2"/>
    <sheet name="평일" sheetId="2" r:id="rId3"/>
    <sheet name="토요일" sheetId="1" r:id="rId4"/>
    <sheet name="공휴일" sheetId="3" r:id="rId5"/>
  </sheets>
  <calcPr calcId="145621"/>
</workbook>
</file>

<file path=xl/calcChain.xml><?xml version="1.0" encoding="utf-8"?>
<calcChain xmlns="http://schemas.openxmlformats.org/spreadsheetml/2006/main">
  <c r="Q38" i="5" l="1"/>
  <c r="Q37" i="5"/>
  <c r="Q36" i="5"/>
  <c r="Q35" i="5"/>
  <c r="Q34" i="5"/>
  <c r="R38" i="5"/>
  <c r="R37" i="5"/>
  <c r="R36" i="5"/>
  <c r="R35" i="5"/>
  <c r="R34" i="5"/>
  <c r="S38" i="5"/>
  <c r="S37" i="5"/>
  <c r="S36" i="5"/>
  <c r="S35" i="5"/>
  <c r="S34" i="5"/>
  <c r="T38" i="5"/>
  <c r="T37" i="5"/>
  <c r="T36" i="5"/>
  <c r="S33" i="5"/>
  <c r="R33" i="5"/>
  <c r="Q33" i="5"/>
  <c r="P38" i="5"/>
  <c r="P37" i="5"/>
  <c r="P36" i="5"/>
  <c r="P35" i="5"/>
  <c r="P34" i="5"/>
  <c r="P33" i="5"/>
  <c r="O38" i="5"/>
  <c r="O37" i="5"/>
  <c r="O36" i="5"/>
  <c r="O35" i="5"/>
  <c r="O34" i="5"/>
  <c r="O33" i="5"/>
  <c r="Y38" i="5"/>
  <c r="Y25" i="5"/>
  <c r="Y12" i="5"/>
  <c r="S22" i="5"/>
  <c r="S21" i="5"/>
  <c r="S23" i="5"/>
  <c r="S24" i="5"/>
  <c r="S25" i="5"/>
  <c r="R25" i="5"/>
  <c r="R24" i="5"/>
  <c r="R23" i="5"/>
  <c r="R22" i="5"/>
  <c r="R21" i="5"/>
  <c r="Q25" i="5"/>
  <c r="Q24" i="5"/>
  <c r="Q23" i="5"/>
  <c r="Q22" i="5"/>
  <c r="Q21" i="5"/>
  <c r="T25" i="5"/>
  <c r="T24" i="5"/>
  <c r="T23" i="5"/>
  <c r="S20" i="5"/>
  <c r="R20" i="5"/>
  <c r="Q20" i="5"/>
  <c r="P25" i="5"/>
  <c r="P24" i="5"/>
  <c r="P23" i="5"/>
  <c r="P22" i="5"/>
  <c r="P21" i="5"/>
  <c r="P20" i="5"/>
  <c r="O25" i="5"/>
  <c r="O24" i="5"/>
  <c r="O23" i="5"/>
  <c r="O22" i="5"/>
  <c r="O21" i="5"/>
  <c r="O20" i="5"/>
  <c r="T12" i="5"/>
  <c r="T11" i="5"/>
  <c r="T10" i="5"/>
  <c r="S12" i="5"/>
  <c r="S11" i="5"/>
  <c r="S10" i="5"/>
  <c r="S9" i="5"/>
  <c r="S8" i="5"/>
  <c r="S7" i="5"/>
  <c r="R12" i="5"/>
  <c r="R11" i="5"/>
  <c r="R10" i="5"/>
  <c r="R9" i="5"/>
  <c r="R8" i="5"/>
  <c r="R7" i="5"/>
  <c r="Q12" i="5"/>
  <c r="Q11" i="5"/>
  <c r="Q10" i="5"/>
  <c r="Q9" i="5"/>
  <c r="Q8" i="5"/>
  <c r="Q7" i="5"/>
  <c r="P12" i="5"/>
  <c r="P11" i="5"/>
  <c r="P10" i="5"/>
  <c r="P9" i="5"/>
  <c r="P8" i="5"/>
  <c r="P7" i="5"/>
  <c r="O12" i="5"/>
  <c r="O11" i="5"/>
  <c r="O10" i="5"/>
  <c r="O9" i="5"/>
  <c r="O8" i="5"/>
  <c r="O7" i="5"/>
  <c r="P15" i="5"/>
  <c r="O15" i="5"/>
  <c r="O28" i="5"/>
  <c r="Z38" i="5"/>
  <c r="Y37" i="5"/>
  <c r="X36" i="5"/>
  <c r="W35" i="5"/>
  <c r="V34" i="5"/>
  <c r="U33" i="5"/>
  <c r="T32" i="5"/>
  <c r="S31" i="5"/>
  <c r="R30" i="5"/>
  <c r="Q29" i="5"/>
  <c r="P28" i="5"/>
  <c r="O27" i="5"/>
  <c r="Z25" i="5"/>
  <c r="Y24" i="5"/>
  <c r="X23" i="5"/>
  <c r="W22" i="5"/>
  <c r="V21" i="5"/>
  <c r="U20" i="5"/>
  <c r="T19" i="5"/>
  <c r="S18" i="5"/>
  <c r="R17" i="5"/>
  <c r="Q16" i="5"/>
  <c r="O14" i="5"/>
  <c r="Z10" i="5"/>
  <c r="Y9" i="5"/>
  <c r="Z9" i="5" s="1"/>
  <c r="X8" i="5"/>
  <c r="Y8" i="5" s="1"/>
  <c r="Z8" i="5" s="1"/>
  <c r="W7" i="5"/>
  <c r="X7" i="5" s="1"/>
  <c r="Y7" i="5" s="1"/>
  <c r="Z7" i="5" s="1"/>
  <c r="V6" i="5"/>
  <c r="W6" i="5" s="1"/>
  <c r="X6" i="5" s="1"/>
  <c r="Y6" i="5" s="1"/>
  <c r="Z6" i="5" s="1"/>
  <c r="U5" i="5"/>
  <c r="V5" i="5" s="1"/>
  <c r="W5" i="5" s="1"/>
  <c r="X5" i="5" s="1"/>
  <c r="Y5" i="5" s="1"/>
  <c r="Z5" i="5" s="1"/>
  <c r="T4" i="5"/>
  <c r="U4" i="5" s="1"/>
  <c r="V4" i="5" s="1"/>
  <c r="W4" i="5" s="1"/>
  <c r="X4" i="5" s="1"/>
  <c r="Y4" i="5" s="1"/>
  <c r="Z4" i="5" s="1"/>
  <c r="S3" i="5"/>
  <c r="T3" i="5" s="1"/>
  <c r="U3" i="5" s="1"/>
  <c r="V3" i="5" s="1"/>
  <c r="W3" i="5" s="1"/>
  <c r="X3" i="5" s="1"/>
  <c r="Y3" i="5" s="1"/>
  <c r="Z3" i="5" s="1"/>
  <c r="R2" i="5"/>
  <c r="S2" i="5" s="1"/>
  <c r="T2" i="5" s="1"/>
  <c r="U2" i="5" s="1"/>
  <c r="V2" i="5" s="1"/>
  <c r="W2" i="5" s="1"/>
  <c r="X2" i="5" s="1"/>
  <c r="Y2" i="5" s="1"/>
  <c r="Z2" i="5" s="1"/>
  <c r="O2" i="5"/>
  <c r="Q1" i="5"/>
  <c r="R1" i="5" s="1"/>
  <c r="S1" i="5" s="1"/>
  <c r="T1" i="5" l="1"/>
  <c r="U1" i="5" s="1"/>
  <c r="V1" i="5" s="1"/>
  <c r="W1" i="5" s="1"/>
  <c r="X1" i="5" s="1"/>
  <c r="Y1" i="5" s="1"/>
  <c r="Z1" i="5" s="1"/>
  <c r="L3" i="5" l="1"/>
  <c r="K3" i="5"/>
  <c r="I3" i="5"/>
  <c r="H3" i="5"/>
  <c r="F3" i="5"/>
  <c r="E3" i="5"/>
  <c r="L27" i="5" l="1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7" i="5"/>
  <c r="L6" i="5"/>
  <c r="L5" i="5"/>
  <c r="L28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4" i="5"/>
  <c r="F4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5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E6" i="5"/>
  <c r="E7" i="5"/>
  <c r="E8" i="5"/>
  <c r="E9" i="5"/>
  <c r="E10" i="5"/>
  <c r="E11" i="5"/>
  <c r="E12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5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" i="5"/>
  <c r="C5" i="5"/>
  <c r="C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6" i="5"/>
  <c r="N34" i="3"/>
  <c r="O34" i="3"/>
  <c r="P34" i="3" s="1"/>
  <c r="Q34" i="3" s="1"/>
  <c r="R34" i="3" s="1"/>
  <c r="S34" i="3" s="1"/>
  <c r="T34" i="3" s="1"/>
  <c r="U34" i="3" s="1"/>
  <c r="V34" i="3" s="1"/>
  <c r="C37" i="1"/>
  <c r="D37" i="1" s="1"/>
  <c r="E37" i="1" s="1"/>
  <c r="F37" i="1" s="1"/>
  <c r="G37" i="1" s="1"/>
  <c r="H37" i="1" s="1"/>
  <c r="I37" i="1" s="1"/>
  <c r="J37" i="1" s="1"/>
  <c r="K37" i="1" s="1"/>
  <c r="C36" i="1"/>
  <c r="D36" i="1" s="1"/>
  <c r="E36" i="1" s="1"/>
  <c r="F36" i="1" s="1"/>
  <c r="G36" i="1" s="1"/>
  <c r="H36" i="1" s="1"/>
  <c r="I36" i="1" s="1"/>
  <c r="J36" i="1" s="1"/>
  <c r="K36" i="1" s="1"/>
  <c r="C35" i="1"/>
  <c r="D35" i="1" s="1"/>
  <c r="E35" i="1" s="1"/>
  <c r="F35" i="1" s="1"/>
  <c r="G35" i="1" s="1"/>
  <c r="H35" i="1" s="1"/>
  <c r="I35" i="1" s="1"/>
  <c r="J35" i="1" s="1"/>
  <c r="K35" i="1" s="1"/>
  <c r="C34" i="1"/>
  <c r="D34" i="1" s="1"/>
  <c r="E34" i="1" s="1"/>
  <c r="F34" i="1" s="1"/>
  <c r="G34" i="1" s="1"/>
  <c r="H34" i="1" s="1"/>
  <c r="I34" i="1" s="1"/>
  <c r="J34" i="1" s="1"/>
  <c r="K34" i="1" s="1"/>
  <c r="C33" i="1"/>
  <c r="D33" i="1" s="1"/>
  <c r="E33" i="1" s="1"/>
  <c r="F33" i="1" s="1"/>
  <c r="G33" i="1" s="1"/>
  <c r="H33" i="1" s="1"/>
  <c r="I33" i="1" s="1"/>
  <c r="J33" i="1" s="1"/>
  <c r="K33" i="1" s="1"/>
  <c r="C32" i="1"/>
  <c r="D32" i="1" s="1"/>
  <c r="E32" i="1" s="1"/>
  <c r="F32" i="1" s="1"/>
  <c r="G32" i="1" s="1"/>
  <c r="H32" i="1" s="1"/>
  <c r="I32" i="1" s="1"/>
  <c r="J32" i="1" s="1"/>
  <c r="K32" i="1" s="1"/>
  <c r="C31" i="1"/>
  <c r="D31" i="1" s="1"/>
  <c r="E31" i="1" s="1"/>
  <c r="F31" i="1" s="1"/>
  <c r="G31" i="1" s="1"/>
  <c r="H31" i="1" s="1"/>
  <c r="I31" i="1" s="1"/>
  <c r="J31" i="1" s="1"/>
  <c r="K31" i="1" s="1"/>
  <c r="C30" i="1"/>
  <c r="D30" i="1" s="1"/>
  <c r="E30" i="1" s="1"/>
  <c r="F30" i="1" s="1"/>
  <c r="G30" i="1" s="1"/>
  <c r="H30" i="1" s="1"/>
  <c r="I30" i="1" s="1"/>
  <c r="J30" i="1" s="1"/>
  <c r="K30" i="1" s="1"/>
  <c r="C29" i="1"/>
  <c r="D29" i="1" s="1"/>
  <c r="E29" i="1" s="1"/>
  <c r="F29" i="1" s="1"/>
  <c r="G29" i="1" s="1"/>
  <c r="H29" i="1" s="1"/>
  <c r="I29" i="1" s="1"/>
  <c r="J29" i="1" s="1"/>
  <c r="K29" i="1" s="1"/>
  <c r="C28" i="1"/>
  <c r="D28" i="1" s="1"/>
  <c r="E28" i="1" s="1"/>
  <c r="F28" i="1" s="1"/>
  <c r="G28" i="1" s="1"/>
  <c r="H28" i="1" s="1"/>
  <c r="I28" i="1" s="1"/>
  <c r="J28" i="1" s="1"/>
  <c r="K28" i="1" s="1"/>
  <c r="C27" i="1"/>
  <c r="D27" i="1" s="1"/>
  <c r="E27" i="1" s="1"/>
  <c r="F27" i="1" s="1"/>
  <c r="G27" i="1" s="1"/>
  <c r="H27" i="1" s="1"/>
  <c r="I27" i="1" s="1"/>
  <c r="J27" i="1" s="1"/>
  <c r="K27" i="1" s="1"/>
  <c r="C26" i="1"/>
  <c r="D26" i="1" s="1"/>
  <c r="E26" i="1" s="1"/>
  <c r="F26" i="1" s="1"/>
  <c r="G26" i="1" s="1"/>
  <c r="H26" i="1" s="1"/>
  <c r="I26" i="1" s="1"/>
  <c r="J26" i="1" s="1"/>
  <c r="K26" i="1" s="1"/>
  <c r="C25" i="1"/>
  <c r="D25" i="1" s="1"/>
  <c r="E25" i="1" s="1"/>
  <c r="F25" i="1" s="1"/>
  <c r="G25" i="1" s="1"/>
  <c r="H25" i="1" s="1"/>
  <c r="I25" i="1" s="1"/>
  <c r="J25" i="1" s="1"/>
  <c r="K25" i="1" s="1"/>
  <c r="C24" i="1"/>
  <c r="D24" i="1" s="1"/>
  <c r="E24" i="1" s="1"/>
  <c r="F24" i="1" s="1"/>
  <c r="G24" i="1" s="1"/>
  <c r="H24" i="1" s="1"/>
  <c r="I24" i="1" s="1"/>
  <c r="J24" i="1" s="1"/>
  <c r="K24" i="1" s="1"/>
  <c r="C23" i="1"/>
  <c r="D23" i="1" s="1"/>
  <c r="E23" i="1" s="1"/>
  <c r="F23" i="1" s="1"/>
  <c r="G23" i="1" s="1"/>
  <c r="H23" i="1" s="1"/>
  <c r="I23" i="1" s="1"/>
  <c r="J23" i="1" s="1"/>
  <c r="K23" i="1" s="1"/>
  <c r="C22" i="1"/>
  <c r="D22" i="1" s="1"/>
  <c r="E22" i="1" s="1"/>
  <c r="F22" i="1" s="1"/>
  <c r="G22" i="1" s="1"/>
  <c r="H22" i="1" s="1"/>
  <c r="I22" i="1" s="1"/>
  <c r="J22" i="1" s="1"/>
  <c r="K22" i="1" s="1"/>
  <c r="C21" i="1"/>
  <c r="D21" i="1" s="1"/>
  <c r="E21" i="1" s="1"/>
  <c r="F21" i="1" s="1"/>
  <c r="G21" i="1" s="1"/>
  <c r="H21" i="1" s="1"/>
  <c r="I21" i="1" s="1"/>
  <c r="J21" i="1" s="1"/>
  <c r="K21" i="1" s="1"/>
  <c r="C20" i="1"/>
  <c r="D20" i="1" s="1"/>
  <c r="E20" i="1" s="1"/>
  <c r="F20" i="1" s="1"/>
  <c r="G20" i="1" s="1"/>
  <c r="H20" i="1" s="1"/>
  <c r="I20" i="1" s="1"/>
  <c r="J20" i="1" s="1"/>
  <c r="K20" i="1" s="1"/>
  <c r="C19" i="1"/>
  <c r="D19" i="1" s="1"/>
  <c r="E19" i="1" s="1"/>
  <c r="F19" i="1" s="1"/>
  <c r="G19" i="1" s="1"/>
  <c r="H19" i="1" s="1"/>
  <c r="I19" i="1" s="1"/>
  <c r="J19" i="1" s="1"/>
  <c r="K19" i="1" s="1"/>
  <c r="C18" i="1"/>
  <c r="D18" i="1" s="1"/>
  <c r="E18" i="1" s="1"/>
  <c r="F18" i="1" s="1"/>
  <c r="G18" i="1" s="1"/>
  <c r="H18" i="1" s="1"/>
  <c r="I18" i="1" s="1"/>
  <c r="J18" i="1" s="1"/>
  <c r="K18" i="1" s="1"/>
  <c r="C17" i="1"/>
  <c r="D17" i="1" s="1"/>
  <c r="E17" i="1" s="1"/>
  <c r="F17" i="1" s="1"/>
  <c r="G17" i="1" s="1"/>
  <c r="H17" i="1" s="1"/>
  <c r="I17" i="1" s="1"/>
  <c r="J17" i="1" s="1"/>
  <c r="K17" i="1" s="1"/>
  <c r="C16" i="1"/>
  <c r="D16" i="1" s="1"/>
  <c r="E16" i="1" s="1"/>
  <c r="F16" i="1" s="1"/>
  <c r="G16" i="1" s="1"/>
  <c r="H16" i="1" s="1"/>
  <c r="I16" i="1" s="1"/>
  <c r="J16" i="1" s="1"/>
  <c r="K16" i="1" s="1"/>
  <c r="C15" i="1"/>
  <c r="D15" i="1" s="1"/>
  <c r="E15" i="1" s="1"/>
  <c r="F15" i="1" s="1"/>
  <c r="G15" i="1" s="1"/>
  <c r="H15" i="1" s="1"/>
  <c r="I15" i="1" s="1"/>
  <c r="J15" i="1" s="1"/>
  <c r="K15" i="1" s="1"/>
  <c r="C14" i="1"/>
  <c r="D14" i="1" s="1"/>
  <c r="E14" i="1" s="1"/>
  <c r="F14" i="1" s="1"/>
  <c r="G14" i="1" s="1"/>
  <c r="H14" i="1" s="1"/>
  <c r="I14" i="1" s="1"/>
  <c r="J14" i="1" s="1"/>
  <c r="K14" i="1" s="1"/>
  <c r="C13" i="1"/>
  <c r="D13" i="1" s="1"/>
  <c r="E13" i="1" s="1"/>
  <c r="F13" i="1" s="1"/>
  <c r="G13" i="1" s="1"/>
  <c r="H13" i="1" s="1"/>
  <c r="I13" i="1" s="1"/>
  <c r="J13" i="1" s="1"/>
  <c r="K13" i="1" s="1"/>
  <c r="C12" i="1"/>
  <c r="D12" i="1" s="1"/>
  <c r="E12" i="1" s="1"/>
  <c r="F12" i="1" s="1"/>
  <c r="G12" i="1" s="1"/>
  <c r="H12" i="1" s="1"/>
  <c r="I12" i="1" s="1"/>
  <c r="J12" i="1" s="1"/>
  <c r="K12" i="1" s="1"/>
  <c r="C11" i="1"/>
  <c r="D11" i="1" s="1"/>
  <c r="E11" i="1" s="1"/>
  <c r="F11" i="1" s="1"/>
  <c r="G11" i="1" s="1"/>
  <c r="H11" i="1" s="1"/>
  <c r="I11" i="1" s="1"/>
  <c r="J11" i="1" s="1"/>
  <c r="K11" i="1" s="1"/>
  <c r="C10" i="1"/>
  <c r="D10" i="1" s="1"/>
  <c r="E10" i="1" s="1"/>
  <c r="F10" i="1" s="1"/>
  <c r="G10" i="1" s="1"/>
  <c r="H10" i="1" s="1"/>
  <c r="I10" i="1" s="1"/>
  <c r="J10" i="1" s="1"/>
  <c r="C9" i="1"/>
  <c r="D9" i="1" s="1"/>
  <c r="E9" i="1" s="1"/>
  <c r="F9" i="1" s="1"/>
  <c r="G9" i="1" s="1"/>
  <c r="H9" i="1" s="1"/>
  <c r="I9" i="1" s="1"/>
  <c r="J9" i="1" s="1"/>
  <c r="K9" i="1" s="1"/>
  <c r="C8" i="1"/>
  <c r="D8" i="1" s="1"/>
  <c r="E8" i="1" s="1"/>
  <c r="F8" i="1" s="1"/>
  <c r="G8" i="1" s="1"/>
  <c r="H8" i="1" s="1"/>
  <c r="I8" i="1" s="1"/>
  <c r="J8" i="1" s="1"/>
  <c r="K8" i="1" s="1"/>
  <c r="C7" i="1"/>
  <c r="D7" i="1" s="1"/>
  <c r="E7" i="1" s="1"/>
  <c r="F7" i="1" s="1"/>
  <c r="G7" i="1" s="1"/>
  <c r="H7" i="1" s="1"/>
  <c r="I7" i="1" s="1"/>
  <c r="J7" i="1" s="1"/>
  <c r="K7" i="1" s="1"/>
  <c r="C6" i="1"/>
  <c r="D6" i="1" s="1"/>
  <c r="E6" i="1" s="1"/>
  <c r="F6" i="1" s="1"/>
  <c r="G6" i="1" s="1"/>
  <c r="H6" i="1" s="1"/>
  <c r="I6" i="1" s="1"/>
  <c r="J6" i="1" s="1"/>
  <c r="K6" i="1" s="1"/>
  <c r="C5" i="1"/>
  <c r="D5" i="1" s="1"/>
  <c r="E5" i="1" s="1"/>
  <c r="F5" i="1" s="1"/>
  <c r="G5" i="1" s="1"/>
  <c r="H5" i="1" s="1"/>
  <c r="I5" i="1" s="1"/>
  <c r="J5" i="1" s="1"/>
  <c r="K5" i="1" s="1"/>
  <c r="C4" i="1"/>
  <c r="D4" i="1" s="1"/>
  <c r="E4" i="1" s="1"/>
  <c r="F4" i="1" s="1"/>
  <c r="G4" i="1" s="1"/>
  <c r="H4" i="1" s="1"/>
  <c r="I4" i="1" s="1"/>
  <c r="J4" i="1" s="1"/>
  <c r="K4" i="1" s="1"/>
  <c r="C9" i="2"/>
  <c r="C10" i="2"/>
  <c r="C11" i="2"/>
  <c r="D11" i="2" s="1"/>
  <c r="E11" i="2" s="1"/>
  <c r="F11" i="2" s="1"/>
  <c r="G11" i="2" s="1"/>
  <c r="H11" i="2" s="1"/>
  <c r="I11" i="2" s="1"/>
  <c r="C12" i="2"/>
  <c r="C13" i="2"/>
  <c r="D13" i="2" s="1"/>
  <c r="E13" i="2" s="1"/>
  <c r="C14" i="2"/>
  <c r="C15" i="2"/>
  <c r="D15" i="2" s="1"/>
  <c r="E15" i="2" s="1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8" i="2"/>
  <c r="C7" i="2"/>
  <c r="D7" i="2" s="1"/>
  <c r="E7" i="2" s="1"/>
  <c r="F7" i="2" s="1"/>
  <c r="C6" i="2"/>
  <c r="D6" i="2" s="1"/>
  <c r="E6" i="2" s="1"/>
  <c r="F6" i="2" s="1"/>
  <c r="G6" i="2" s="1"/>
  <c r="H6" i="2" s="1"/>
  <c r="C5" i="2"/>
  <c r="D5" i="2" s="1"/>
  <c r="E5" i="2" s="1"/>
  <c r="F5" i="2" s="1"/>
  <c r="O46" i="2"/>
  <c r="P46" i="2" s="1"/>
  <c r="Q46" i="2" s="1"/>
  <c r="R46" i="2" s="1"/>
  <c r="S46" i="2" s="1"/>
  <c r="T46" i="2" s="1"/>
  <c r="U46" i="2" s="1"/>
  <c r="V46" i="2" s="1"/>
  <c r="N46" i="2"/>
  <c r="O45" i="2"/>
  <c r="P45" i="2" s="1"/>
  <c r="Q45" i="2" s="1"/>
  <c r="R45" i="2" s="1"/>
  <c r="S45" i="2" s="1"/>
  <c r="T45" i="2" s="1"/>
  <c r="U45" i="2" s="1"/>
  <c r="V45" i="2" s="1"/>
  <c r="N45" i="2"/>
  <c r="O44" i="2"/>
  <c r="P44" i="2" s="1"/>
  <c r="Q44" i="2" s="1"/>
  <c r="R44" i="2" s="1"/>
  <c r="S44" i="2" s="1"/>
  <c r="T44" i="2" s="1"/>
  <c r="U44" i="2" s="1"/>
  <c r="V44" i="2" s="1"/>
  <c r="N44" i="2"/>
  <c r="O43" i="2"/>
  <c r="P43" i="2" s="1"/>
  <c r="Q43" i="2" s="1"/>
  <c r="R43" i="2" s="1"/>
  <c r="S43" i="2" s="1"/>
  <c r="T43" i="2" s="1"/>
  <c r="U43" i="2" s="1"/>
  <c r="V43" i="2" s="1"/>
  <c r="N43" i="2"/>
  <c r="O42" i="2"/>
  <c r="P42" i="2" s="1"/>
  <c r="Q42" i="2" s="1"/>
  <c r="R42" i="2" s="1"/>
  <c r="S42" i="2" s="1"/>
  <c r="T42" i="2" s="1"/>
  <c r="U42" i="2" s="1"/>
  <c r="V42" i="2" s="1"/>
  <c r="N42" i="2"/>
  <c r="O41" i="2"/>
  <c r="P41" i="2" s="1"/>
  <c r="Q41" i="2" s="1"/>
  <c r="R41" i="2" s="1"/>
  <c r="S41" i="2" s="1"/>
  <c r="T41" i="2" s="1"/>
  <c r="U41" i="2" s="1"/>
  <c r="V41" i="2" s="1"/>
  <c r="N41" i="2"/>
  <c r="O40" i="2"/>
  <c r="P40" i="2" s="1"/>
  <c r="Q40" i="2" s="1"/>
  <c r="R40" i="2" s="1"/>
  <c r="S40" i="2" s="1"/>
  <c r="T40" i="2" s="1"/>
  <c r="U40" i="2" s="1"/>
  <c r="V40" i="2" s="1"/>
  <c r="N40" i="2"/>
  <c r="O39" i="2"/>
  <c r="P39" i="2" s="1"/>
  <c r="Q39" i="2" s="1"/>
  <c r="R39" i="2" s="1"/>
  <c r="S39" i="2" s="1"/>
  <c r="T39" i="2" s="1"/>
  <c r="U39" i="2" s="1"/>
  <c r="V39" i="2" s="1"/>
  <c r="N39" i="2"/>
  <c r="O38" i="2"/>
  <c r="P38" i="2" s="1"/>
  <c r="Q38" i="2" s="1"/>
  <c r="R38" i="2" s="1"/>
  <c r="S38" i="2" s="1"/>
  <c r="T38" i="2" s="1"/>
  <c r="U38" i="2" s="1"/>
  <c r="V38" i="2" s="1"/>
  <c r="N38" i="2"/>
  <c r="O37" i="2"/>
  <c r="P37" i="2" s="1"/>
  <c r="Q37" i="2" s="1"/>
  <c r="R37" i="2" s="1"/>
  <c r="S37" i="2" s="1"/>
  <c r="T37" i="2" s="1"/>
  <c r="U37" i="2" s="1"/>
  <c r="V37" i="2" s="1"/>
  <c r="N37" i="2"/>
  <c r="O36" i="2"/>
  <c r="P36" i="2" s="1"/>
  <c r="Q36" i="2" s="1"/>
  <c r="R36" i="2" s="1"/>
  <c r="S36" i="2" s="1"/>
  <c r="T36" i="2" s="1"/>
  <c r="U36" i="2" s="1"/>
  <c r="V36" i="2" s="1"/>
  <c r="N36" i="2"/>
  <c r="O35" i="2"/>
  <c r="P35" i="2" s="1"/>
  <c r="Q35" i="2" s="1"/>
  <c r="R35" i="2" s="1"/>
  <c r="S35" i="2" s="1"/>
  <c r="T35" i="2" s="1"/>
  <c r="U35" i="2" s="1"/>
  <c r="V35" i="2" s="1"/>
  <c r="N35" i="2"/>
  <c r="O34" i="2"/>
  <c r="P34" i="2" s="1"/>
  <c r="Q34" i="2" s="1"/>
  <c r="R34" i="2" s="1"/>
  <c r="S34" i="2" s="1"/>
  <c r="T34" i="2" s="1"/>
  <c r="U34" i="2" s="1"/>
  <c r="V34" i="2" s="1"/>
  <c r="N34" i="2"/>
  <c r="O33" i="2"/>
  <c r="P33" i="2" s="1"/>
  <c r="Q33" i="2" s="1"/>
  <c r="R33" i="2" s="1"/>
  <c r="S33" i="2" s="1"/>
  <c r="T33" i="2" s="1"/>
  <c r="U33" i="2" s="1"/>
  <c r="V33" i="2" s="1"/>
  <c r="N33" i="2"/>
  <c r="O32" i="2"/>
  <c r="P32" i="2" s="1"/>
  <c r="Q32" i="2" s="1"/>
  <c r="R32" i="2" s="1"/>
  <c r="S32" i="2" s="1"/>
  <c r="T32" i="2" s="1"/>
  <c r="U32" i="2" s="1"/>
  <c r="V32" i="2" s="1"/>
  <c r="N32" i="2"/>
  <c r="O31" i="2"/>
  <c r="P31" i="2" s="1"/>
  <c r="Q31" i="2" s="1"/>
  <c r="R31" i="2" s="1"/>
  <c r="S31" i="2" s="1"/>
  <c r="T31" i="2" s="1"/>
  <c r="U31" i="2" s="1"/>
  <c r="V31" i="2" s="1"/>
  <c r="N31" i="2"/>
  <c r="P30" i="2"/>
  <c r="Q30" i="2" s="1"/>
  <c r="R30" i="2" s="1"/>
  <c r="S30" i="2" s="1"/>
  <c r="T30" i="2" s="1"/>
  <c r="U30" i="2" s="1"/>
  <c r="V30" i="2" s="1"/>
  <c r="O30" i="2"/>
  <c r="N30" i="2"/>
  <c r="O29" i="2"/>
  <c r="P29" i="2" s="1"/>
  <c r="Q29" i="2" s="1"/>
  <c r="R29" i="2" s="1"/>
  <c r="S29" i="2" s="1"/>
  <c r="T29" i="2" s="1"/>
  <c r="U29" i="2" s="1"/>
  <c r="V29" i="2" s="1"/>
  <c r="N29" i="2"/>
  <c r="O28" i="2"/>
  <c r="P28" i="2" s="1"/>
  <c r="Q28" i="2" s="1"/>
  <c r="R28" i="2" s="1"/>
  <c r="S28" i="2" s="1"/>
  <c r="T28" i="2" s="1"/>
  <c r="U28" i="2" s="1"/>
  <c r="V28" i="2" s="1"/>
  <c r="N28" i="2"/>
  <c r="O27" i="2"/>
  <c r="P27" i="2" s="1"/>
  <c r="Q27" i="2" s="1"/>
  <c r="R27" i="2" s="1"/>
  <c r="S27" i="2" s="1"/>
  <c r="T27" i="2" s="1"/>
  <c r="U27" i="2" s="1"/>
  <c r="V27" i="2" s="1"/>
  <c r="N27" i="2"/>
  <c r="O26" i="2"/>
  <c r="P26" i="2" s="1"/>
  <c r="Q26" i="2" s="1"/>
  <c r="R26" i="2" s="1"/>
  <c r="S26" i="2" s="1"/>
  <c r="T26" i="2" s="1"/>
  <c r="U26" i="2" s="1"/>
  <c r="V26" i="2" s="1"/>
  <c r="N26" i="2"/>
  <c r="O25" i="2"/>
  <c r="P25" i="2" s="1"/>
  <c r="Q25" i="2" s="1"/>
  <c r="R25" i="2" s="1"/>
  <c r="S25" i="2" s="1"/>
  <c r="T25" i="2" s="1"/>
  <c r="U25" i="2" s="1"/>
  <c r="V25" i="2" s="1"/>
  <c r="N25" i="2"/>
  <c r="O24" i="2"/>
  <c r="P24" i="2" s="1"/>
  <c r="Q24" i="2" s="1"/>
  <c r="R24" i="2" s="1"/>
  <c r="S24" i="2" s="1"/>
  <c r="T24" i="2" s="1"/>
  <c r="U24" i="2" s="1"/>
  <c r="V24" i="2" s="1"/>
  <c r="N24" i="2"/>
  <c r="O23" i="2"/>
  <c r="P23" i="2" s="1"/>
  <c r="Q23" i="2" s="1"/>
  <c r="R23" i="2" s="1"/>
  <c r="S23" i="2" s="1"/>
  <c r="T23" i="2" s="1"/>
  <c r="U23" i="2" s="1"/>
  <c r="V23" i="2" s="1"/>
  <c r="N23" i="2"/>
  <c r="O22" i="2"/>
  <c r="P22" i="2" s="1"/>
  <c r="Q22" i="2" s="1"/>
  <c r="R22" i="2" s="1"/>
  <c r="S22" i="2" s="1"/>
  <c r="T22" i="2" s="1"/>
  <c r="U22" i="2" s="1"/>
  <c r="V22" i="2" s="1"/>
  <c r="N22" i="2"/>
  <c r="O21" i="2"/>
  <c r="P21" i="2" s="1"/>
  <c r="Q21" i="2" s="1"/>
  <c r="R21" i="2" s="1"/>
  <c r="S21" i="2" s="1"/>
  <c r="T21" i="2" s="1"/>
  <c r="U21" i="2" s="1"/>
  <c r="V21" i="2" s="1"/>
  <c r="N21" i="2"/>
  <c r="O20" i="2"/>
  <c r="P20" i="2" s="1"/>
  <c r="Q20" i="2" s="1"/>
  <c r="R20" i="2" s="1"/>
  <c r="S20" i="2" s="1"/>
  <c r="T20" i="2" s="1"/>
  <c r="U20" i="2" s="1"/>
  <c r="V20" i="2" s="1"/>
  <c r="N20" i="2"/>
  <c r="O19" i="2"/>
  <c r="P19" i="2" s="1"/>
  <c r="Q19" i="2" s="1"/>
  <c r="R19" i="2" s="1"/>
  <c r="S19" i="2" s="1"/>
  <c r="T19" i="2" s="1"/>
  <c r="U19" i="2" s="1"/>
  <c r="V19" i="2" s="1"/>
  <c r="N19" i="2"/>
  <c r="O18" i="2"/>
  <c r="P18" i="2" s="1"/>
  <c r="Q18" i="2" s="1"/>
  <c r="R18" i="2" s="1"/>
  <c r="S18" i="2" s="1"/>
  <c r="T18" i="2" s="1"/>
  <c r="U18" i="2" s="1"/>
  <c r="V18" i="2" s="1"/>
  <c r="N18" i="2"/>
  <c r="O17" i="2"/>
  <c r="P17" i="2" s="1"/>
  <c r="Q17" i="2" s="1"/>
  <c r="R17" i="2" s="1"/>
  <c r="S17" i="2" s="1"/>
  <c r="T17" i="2" s="1"/>
  <c r="U17" i="2" s="1"/>
  <c r="V17" i="2" s="1"/>
  <c r="N17" i="2"/>
  <c r="O16" i="2"/>
  <c r="P16" i="2" s="1"/>
  <c r="Q16" i="2" s="1"/>
  <c r="R16" i="2" s="1"/>
  <c r="S16" i="2" s="1"/>
  <c r="T16" i="2" s="1"/>
  <c r="U16" i="2" s="1"/>
  <c r="V16" i="2" s="1"/>
  <c r="N16" i="2"/>
  <c r="O15" i="2"/>
  <c r="P15" i="2" s="1"/>
  <c r="Q15" i="2" s="1"/>
  <c r="R15" i="2" s="1"/>
  <c r="S15" i="2" s="1"/>
  <c r="T15" i="2" s="1"/>
  <c r="U15" i="2" s="1"/>
  <c r="V15" i="2" s="1"/>
  <c r="N15" i="2"/>
  <c r="P14" i="2"/>
  <c r="Q14" i="2" s="1"/>
  <c r="R14" i="2" s="1"/>
  <c r="S14" i="2" s="1"/>
  <c r="T14" i="2" s="1"/>
  <c r="U14" i="2" s="1"/>
  <c r="V14" i="2" s="1"/>
  <c r="O14" i="2"/>
  <c r="N14" i="2"/>
  <c r="O13" i="2"/>
  <c r="P13" i="2" s="1"/>
  <c r="Q13" i="2" s="1"/>
  <c r="R13" i="2" s="1"/>
  <c r="S13" i="2" s="1"/>
  <c r="T13" i="2" s="1"/>
  <c r="U13" i="2" s="1"/>
  <c r="V13" i="2" s="1"/>
  <c r="N13" i="2"/>
  <c r="O12" i="2"/>
  <c r="P12" i="2" s="1"/>
  <c r="Q12" i="2" s="1"/>
  <c r="R12" i="2" s="1"/>
  <c r="S12" i="2" s="1"/>
  <c r="T12" i="2" s="1"/>
  <c r="U12" i="2" s="1"/>
  <c r="V12" i="2" s="1"/>
  <c r="N12" i="2"/>
  <c r="O11" i="2"/>
  <c r="P11" i="2" s="1"/>
  <c r="Q11" i="2" s="1"/>
  <c r="R11" i="2" s="1"/>
  <c r="S11" i="2" s="1"/>
  <c r="T11" i="2" s="1"/>
  <c r="U11" i="2" s="1"/>
  <c r="V11" i="2" s="1"/>
  <c r="N11" i="2"/>
  <c r="O10" i="2"/>
  <c r="P10" i="2" s="1"/>
  <c r="Q10" i="2" s="1"/>
  <c r="R10" i="2" s="1"/>
  <c r="S10" i="2" s="1"/>
  <c r="T10" i="2" s="1"/>
  <c r="U10" i="2" s="1"/>
  <c r="V10" i="2" s="1"/>
  <c r="N10" i="2"/>
  <c r="O9" i="2"/>
  <c r="P9" i="2" s="1"/>
  <c r="Q9" i="2" s="1"/>
  <c r="R9" i="2" s="1"/>
  <c r="S9" i="2" s="1"/>
  <c r="T9" i="2" s="1"/>
  <c r="U9" i="2" s="1"/>
  <c r="V9" i="2" s="1"/>
  <c r="N9" i="2"/>
  <c r="O8" i="2"/>
  <c r="P8" i="2" s="1"/>
  <c r="Q8" i="2" s="1"/>
  <c r="R8" i="2" s="1"/>
  <c r="S8" i="2" s="1"/>
  <c r="T8" i="2" s="1"/>
  <c r="U8" i="2" s="1"/>
  <c r="V8" i="2" s="1"/>
  <c r="N8" i="2"/>
  <c r="O7" i="2"/>
  <c r="P7" i="2" s="1"/>
  <c r="Q7" i="2" s="1"/>
  <c r="R7" i="2" s="1"/>
  <c r="S7" i="2" s="1"/>
  <c r="T7" i="2" s="1"/>
  <c r="U7" i="2" s="1"/>
  <c r="V7" i="2" s="1"/>
  <c r="N7" i="2"/>
  <c r="O6" i="2"/>
  <c r="P6" i="2" s="1"/>
  <c r="Q6" i="2" s="1"/>
  <c r="R6" i="2" s="1"/>
  <c r="S6" i="2" s="1"/>
  <c r="T6" i="2" s="1"/>
  <c r="U6" i="2" s="1"/>
  <c r="V6" i="2" s="1"/>
  <c r="N6" i="2"/>
  <c r="O5" i="2"/>
  <c r="P5" i="2" s="1"/>
  <c r="Q5" i="2" s="1"/>
  <c r="R5" i="2" s="1"/>
  <c r="S5" i="2" s="1"/>
  <c r="T5" i="2" s="1"/>
  <c r="U5" i="2" s="1"/>
  <c r="V5" i="2" s="1"/>
  <c r="N5" i="2"/>
  <c r="O4" i="2"/>
  <c r="P4" i="2" s="1"/>
  <c r="Q4" i="2" s="1"/>
  <c r="R4" i="2" s="1"/>
  <c r="S4" i="2" s="1"/>
  <c r="T4" i="2" s="1"/>
  <c r="U4" i="2" s="1"/>
  <c r="V4" i="2" s="1"/>
  <c r="N4" i="2"/>
  <c r="D17" i="2"/>
  <c r="E17" i="2" s="1"/>
  <c r="F17" i="2" s="1"/>
  <c r="G17" i="2" s="1"/>
  <c r="H17" i="2" s="1"/>
  <c r="I17" i="2" s="1"/>
  <c r="D16" i="2"/>
  <c r="E16" i="2" s="1"/>
  <c r="F16" i="2" s="1"/>
  <c r="G16" i="2" s="1"/>
  <c r="H16" i="2" s="1"/>
  <c r="I16" i="2" s="1"/>
  <c r="D14" i="2"/>
  <c r="E14" i="2" s="1"/>
  <c r="F14" i="2" s="1"/>
  <c r="G14" i="2" s="1"/>
  <c r="H14" i="2" s="1"/>
  <c r="I14" i="2" s="1"/>
  <c r="D12" i="2"/>
  <c r="E12" i="2" s="1"/>
  <c r="F12" i="2" s="1"/>
  <c r="G12" i="2" s="1"/>
  <c r="H12" i="2" s="1"/>
  <c r="I12" i="2" s="1"/>
  <c r="D10" i="2"/>
  <c r="E10" i="2" s="1"/>
  <c r="F10" i="2" s="1"/>
  <c r="G10" i="2" s="1"/>
  <c r="H10" i="2" s="1"/>
  <c r="I10" i="2" s="1"/>
  <c r="D9" i="2"/>
  <c r="E9" i="2" s="1"/>
  <c r="F9" i="2" s="1"/>
  <c r="G9" i="2" s="1"/>
  <c r="H9" i="2" s="1"/>
  <c r="I9" i="2" s="1"/>
  <c r="D8" i="2"/>
  <c r="E8" i="2" s="1"/>
  <c r="F8" i="2" s="1"/>
  <c r="G8" i="2" s="1"/>
  <c r="H8" i="2" s="1"/>
  <c r="I8" i="2" s="1"/>
  <c r="J9" i="2" l="1"/>
  <c r="K9" i="2" s="1"/>
  <c r="J8" i="2"/>
  <c r="K8" i="2" s="1"/>
  <c r="J10" i="2"/>
  <c r="K10" i="2" s="1"/>
  <c r="G5" i="2"/>
  <c r="H5" i="2" s="1"/>
  <c r="I5" i="2" s="1"/>
  <c r="J5" i="2" s="1"/>
  <c r="K5" i="2" s="1"/>
  <c r="G7" i="2"/>
  <c r="I6" i="2"/>
  <c r="J6" i="2" s="1"/>
  <c r="K6" i="2" s="1"/>
  <c r="J14" i="2"/>
  <c r="K14" i="2" s="1"/>
  <c r="F13" i="2"/>
  <c r="J16" i="2"/>
  <c r="K16" i="2" s="1"/>
  <c r="J12" i="2"/>
  <c r="K12" i="2" s="1"/>
  <c r="J17" i="2"/>
  <c r="K17" i="2" s="1"/>
  <c r="F15" i="2"/>
  <c r="J11" i="2"/>
  <c r="O33" i="3"/>
  <c r="P33" i="3" s="1"/>
  <c r="Q33" i="3" s="1"/>
  <c r="R33" i="3" s="1"/>
  <c r="S33" i="3" s="1"/>
  <c r="T33" i="3" s="1"/>
  <c r="U33" i="3" s="1"/>
  <c r="V33" i="3" s="1"/>
  <c r="N33" i="3"/>
  <c r="C33" i="3"/>
  <c r="D33" i="3" s="1"/>
  <c r="E33" i="3" s="1"/>
  <c r="F33" i="3" s="1"/>
  <c r="G33" i="3" s="1"/>
  <c r="H33" i="3" s="1"/>
  <c r="I33" i="3" s="1"/>
  <c r="J33" i="3" s="1"/>
  <c r="K33" i="3" s="1"/>
  <c r="C34" i="3"/>
  <c r="D34" i="3" s="1"/>
  <c r="E34" i="3" s="1"/>
  <c r="F34" i="3" s="1"/>
  <c r="G34" i="3" s="1"/>
  <c r="H34" i="3" s="1"/>
  <c r="I34" i="3" s="1"/>
  <c r="J34" i="3" s="1"/>
  <c r="K34" i="3" s="1"/>
  <c r="O32" i="3"/>
  <c r="P32" i="3" s="1"/>
  <c r="Q32" i="3" s="1"/>
  <c r="R32" i="3" s="1"/>
  <c r="S32" i="3" s="1"/>
  <c r="T32" i="3" s="1"/>
  <c r="U32" i="3" s="1"/>
  <c r="V32" i="3" s="1"/>
  <c r="N32" i="3"/>
  <c r="C32" i="3"/>
  <c r="D32" i="3" s="1"/>
  <c r="E32" i="3" s="1"/>
  <c r="F32" i="3" s="1"/>
  <c r="G32" i="3" s="1"/>
  <c r="H32" i="3" s="1"/>
  <c r="I32" i="3" s="1"/>
  <c r="J32" i="3" s="1"/>
  <c r="K32" i="3" s="1"/>
  <c r="O31" i="3"/>
  <c r="P31" i="3" s="1"/>
  <c r="Q31" i="3" s="1"/>
  <c r="R31" i="3" s="1"/>
  <c r="S31" i="3" s="1"/>
  <c r="T31" i="3" s="1"/>
  <c r="U31" i="3" s="1"/>
  <c r="V31" i="3" s="1"/>
  <c r="N31" i="3"/>
  <c r="C31" i="3"/>
  <c r="D31" i="3" s="1"/>
  <c r="E31" i="3" s="1"/>
  <c r="F31" i="3" s="1"/>
  <c r="G31" i="3" s="1"/>
  <c r="H31" i="3" s="1"/>
  <c r="I31" i="3" s="1"/>
  <c r="J31" i="3" s="1"/>
  <c r="K31" i="3" s="1"/>
  <c r="O30" i="3"/>
  <c r="P30" i="3" s="1"/>
  <c r="Q30" i="3" s="1"/>
  <c r="R30" i="3" s="1"/>
  <c r="S30" i="3" s="1"/>
  <c r="T30" i="3" s="1"/>
  <c r="U30" i="3" s="1"/>
  <c r="V30" i="3" s="1"/>
  <c r="N30" i="3"/>
  <c r="C30" i="3"/>
  <c r="D30" i="3" s="1"/>
  <c r="E30" i="3" s="1"/>
  <c r="F30" i="3" s="1"/>
  <c r="G30" i="3" s="1"/>
  <c r="H30" i="3" s="1"/>
  <c r="I30" i="3" s="1"/>
  <c r="J30" i="3" s="1"/>
  <c r="K30" i="3" s="1"/>
  <c r="O29" i="3"/>
  <c r="P29" i="3" s="1"/>
  <c r="Q29" i="3" s="1"/>
  <c r="R29" i="3" s="1"/>
  <c r="S29" i="3" s="1"/>
  <c r="T29" i="3" s="1"/>
  <c r="U29" i="3" s="1"/>
  <c r="V29" i="3" s="1"/>
  <c r="N29" i="3"/>
  <c r="C29" i="3"/>
  <c r="D29" i="3" s="1"/>
  <c r="E29" i="3" s="1"/>
  <c r="F29" i="3" s="1"/>
  <c r="G29" i="3" s="1"/>
  <c r="H29" i="3" s="1"/>
  <c r="I29" i="3" s="1"/>
  <c r="J29" i="3" s="1"/>
  <c r="K29" i="3" s="1"/>
  <c r="O28" i="3"/>
  <c r="P28" i="3" s="1"/>
  <c r="Q28" i="3" s="1"/>
  <c r="R28" i="3" s="1"/>
  <c r="S28" i="3" s="1"/>
  <c r="T28" i="3" s="1"/>
  <c r="U28" i="3" s="1"/>
  <c r="V28" i="3" s="1"/>
  <c r="N28" i="3"/>
  <c r="C28" i="3"/>
  <c r="D28" i="3" s="1"/>
  <c r="E28" i="3" s="1"/>
  <c r="F28" i="3" s="1"/>
  <c r="G28" i="3" s="1"/>
  <c r="H28" i="3" s="1"/>
  <c r="I28" i="3" s="1"/>
  <c r="J28" i="3" s="1"/>
  <c r="K28" i="3" s="1"/>
  <c r="O27" i="3"/>
  <c r="P27" i="3" s="1"/>
  <c r="Q27" i="3" s="1"/>
  <c r="R27" i="3" s="1"/>
  <c r="S27" i="3" s="1"/>
  <c r="T27" i="3" s="1"/>
  <c r="U27" i="3" s="1"/>
  <c r="V27" i="3" s="1"/>
  <c r="N27" i="3"/>
  <c r="C27" i="3"/>
  <c r="D27" i="3" s="1"/>
  <c r="E27" i="3" s="1"/>
  <c r="F27" i="3" s="1"/>
  <c r="G27" i="3" s="1"/>
  <c r="H27" i="3" s="1"/>
  <c r="I27" i="3" s="1"/>
  <c r="J27" i="3" s="1"/>
  <c r="K27" i="3" s="1"/>
  <c r="O26" i="3"/>
  <c r="P26" i="3" s="1"/>
  <c r="Q26" i="3" s="1"/>
  <c r="R26" i="3" s="1"/>
  <c r="S26" i="3" s="1"/>
  <c r="T26" i="3" s="1"/>
  <c r="U26" i="3" s="1"/>
  <c r="V26" i="3" s="1"/>
  <c r="N26" i="3"/>
  <c r="C26" i="3"/>
  <c r="D26" i="3" s="1"/>
  <c r="E26" i="3" s="1"/>
  <c r="F26" i="3" s="1"/>
  <c r="G26" i="3" s="1"/>
  <c r="H26" i="3" s="1"/>
  <c r="I26" i="3" s="1"/>
  <c r="J26" i="3" s="1"/>
  <c r="K26" i="3" s="1"/>
  <c r="O25" i="3"/>
  <c r="P25" i="3" s="1"/>
  <c r="Q25" i="3" s="1"/>
  <c r="R25" i="3" s="1"/>
  <c r="S25" i="3" s="1"/>
  <c r="T25" i="3" s="1"/>
  <c r="U25" i="3" s="1"/>
  <c r="V25" i="3" s="1"/>
  <c r="N25" i="3"/>
  <c r="C25" i="3"/>
  <c r="D25" i="3" s="1"/>
  <c r="E25" i="3" s="1"/>
  <c r="F25" i="3" s="1"/>
  <c r="G25" i="3" s="1"/>
  <c r="H25" i="3" s="1"/>
  <c r="I25" i="3" s="1"/>
  <c r="J25" i="3" s="1"/>
  <c r="K25" i="3" s="1"/>
  <c r="O24" i="3"/>
  <c r="P24" i="3" s="1"/>
  <c r="Q24" i="3" s="1"/>
  <c r="R24" i="3" s="1"/>
  <c r="S24" i="3" s="1"/>
  <c r="T24" i="3" s="1"/>
  <c r="U24" i="3" s="1"/>
  <c r="V24" i="3" s="1"/>
  <c r="N24" i="3"/>
  <c r="C24" i="3"/>
  <c r="D24" i="3" s="1"/>
  <c r="E24" i="3" s="1"/>
  <c r="F24" i="3" s="1"/>
  <c r="G24" i="3" s="1"/>
  <c r="H24" i="3" s="1"/>
  <c r="I24" i="3" s="1"/>
  <c r="J24" i="3" s="1"/>
  <c r="K24" i="3" s="1"/>
  <c r="O23" i="3"/>
  <c r="P23" i="3" s="1"/>
  <c r="Q23" i="3" s="1"/>
  <c r="R23" i="3" s="1"/>
  <c r="S23" i="3" s="1"/>
  <c r="T23" i="3" s="1"/>
  <c r="U23" i="3" s="1"/>
  <c r="V23" i="3" s="1"/>
  <c r="N23" i="3"/>
  <c r="C23" i="3"/>
  <c r="D23" i="3" s="1"/>
  <c r="E23" i="3" s="1"/>
  <c r="F23" i="3" s="1"/>
  <c r="G23" i="3" s="1"/>
  <c r="H23" i="3" s="1"/>
  <c r="I23" i="3" s="1"/>
  <c r="J23" i="3" s="1"/>
  <c r="K23" i="3" s="1"/>
  <c r="O22" i="3"/>
  <c r="P22" i="3" s="1"/>
  <c r="Q22" i="3" s="1"/>
  <c r="R22" i="3" s="1"/>
  <c r="S22" i="3" s="1"/>
  <c r="T22" i="3" s="1"/>
  <c r="U22" i="3" s="1"/>
  <c r="V22" i="3" s="1"/>
  <c r="N22" i="3"/>
  <c r="C22" i="3"/>
  <c r="D22" i="3" s="1"/>
  <c r="E22" i="3" s="1"/>
  <c r="F22" i="3" s="1"/>
  <c r="G22" i="3" s="1"/>
  <c r="H22" i="3" s="1"/>
  <c r="I22" i="3" s="1"/>
  <c r="J22" i="3" s="1"/>
  <c r="K22" i="3" s="1"/>
  <c r="O21" i="3"/>
  <c r="P21" i="3" s="1"/>
  <c r="Q21" i="3" s="1"/>
  <c r="R21" i="3" s="1"/>
  <c r="S21" i="3" s="1"/>
  <c r="T21" i="3" s="1"/>
  <c r="U21" i="3" s="1"/>
  <c r="V21" i="3" s="1"/>
  <c r="N21" i="3"/>
  <c r="C21" i="3"/>
  <c r="D21" i="3" s="1"/>
  <c r="E21" i="3" s="1"/>
  <c r="F21" i="3" s="1"/>
  <c r="G21" i="3" s="1"/>
  <c r="H21" i="3" s="1"/>
  <c r="I21" i="3" s="1"/>
  <c r="J21" i="3" s="1"/>
  <c r="K21" i="3" s="1"/>
  <c r="O20" i="3"/>
  <c r="P20" i="3" s="1"/>
  <c r="Q20" i="3" s="1"/>
  <c r="R20" i="3" s="1"/>
  <c r="S20" i="3" s="1"/>
  <c r="T20" i="3" s="1"/>
  <c r="U20" i="3" s="1"/>
  <c r="V20" i="3" s="1"/>
  <c r="N20" i="3"/>
  <c r="C20" i="3"/>
  <c r="D20" i="3" s="1"/>
  <c r="E20" i="3" s="1"/>
  <c r="F20" i="3" s="1"/>
  <c r="G20" i="3" s="1"/>
  <c r="H20" i="3" s="1"/>
  <c r="I20" i="3" s="1"/>
  <c r="J20" i="3" s="1"/>
  <c r="K20" i="3" s="1"/>
  <c r="O19" i="3"/>
  <c r="P19" i="3" s="1"/>
  <c r="Q19" i="3" s="1"/>
  <c r="R19" i="3" s="1"/>
  <c r="S19" i="3" s="1"/>
  <c r="T19" i="3" s="1"/>
  <c r="U19" i="3" s="1"/>
  <c r="V19" i="3" s="1"/>
  <c r="N19" i="3"/>
  <c r="C19" i="3"/>
  <c r="D19" i="3" s="1"/>
  <c r="E19" i="3" s="1"/>
  <c r="F19" i="3" s="1"/>
  <c r="G19" i="3" s="1"/>
  <c r="H19" i="3" s="1"/>
  <c r="I19" i="3" s="1"/>
  <c r="J19" i="3" s="1"/>
  <c r="K19" i="3" s="1"/>
  <c r="O18" i="3"/>
  <c r="P18" i="3" s="1"/>
  <c r="Q18" i="3" s="1"/>
  <c r="R18" i="3" s="1"/>
  <c r="S18" i="3" s="1"/>
  <c r="T18" i="3" s="1"/>
  <c r="U18" i="3" s="1"/>
  <c r="V18" i="3" s="1"/>
  <c r="N18" i="3"/>
  <c r="C18" i="3"/>
  <c r="D18" i="3" s="1"/>
  <c r="E18" i="3" s="1"/>
  <c r="F18" i="3" s="1"/>
  <c r="G18" i="3" s="1"/>
  <c r="H18" i="3" s="1"/>
  <c r="I18" i="3" s="1"/>
  <c r="J18" i="3" s="1"/>
  <c r="K18" i="3" s="1"/>
  <c r="O17" i="3"/>
  <c r="P17" i="3" s="1"/>
  <c r="Q17" i="3" s="1"/>
  <c r="R17" i="3" s="1"/>
  <c r="S17" i="3" s="1"/>
  <c r="T17" i="3" s="1"/>
  <c r="U17" i="3" s="1"/>
  <c r="V17" i="3" s="1"/>
  <c r="N17" i="3"/>
  <c r="C17" i="3"/>
  <c r="D17" i="3" s="1"/>
  <c r="E17" i="3" s="1"/>
  <c r="F17" i="3" s="1"/>
  <c r="G17" i="3" s="1"/>
  <c r="H17" i="3" s="1"/>
  <c r="I17" i="3" s="1"/>
  <c r="J17" i="3" s="1"/>
  <c r="K17" i="3" s="1"/>
  <c r="O16" i="3"/>
  <c r="P16" i="3" s="1"/>
  <c r="Q16" i="3" s="1"/>
  <c r="R16" i="3" s="1"/>
  <c r="S16" i="3" s="1"/>
  <c r="T16" i="3" s="1"/>
  <c r="U16" i="3" s="1"/>
  <c r="V16" i="3" s="1"/>
  <c r="N16" i="3"/>
  <c r="C16" i="3"/>
  <c r="D16" i="3" s="1"/>
  <c r="E16" i="3" s="1"/>
  <c r="F16" i="3" s="1"/>
  <c r="G16" i="3" s="1"/>
  <c r="H16" i="3" s="1"/>
  <c r="I16" i="3" s="1"/>
  <c r="J16" i="3" s="1"/>
  <c r="K16" i="3" s="1"/>
  <c r="O15" i="3"/>
  <c r="P15" i="3" s="1"/>
  <c r="Q15" i="3" s="1"/>
  <c r="R15" i="3" s="1"/>
  <c r="S15" i="3" s="1"/>
  <c r="T15" i="3" s="1"/>
  <c r="U15" i="3" s="1"/>
  <c r="V15" i="3" s="1"/>
  <c r="N15" i="3"/>
  <c r="C15" i="3"/>
  <c r="D15" i="3" s="1"/>
  <c r="E15" i="3" s="1"/>
  <c r="F15" i="3" s="1"/>
  <c r="G15" i="3" s="1"/>
  <c r="H15" i="3" s="1"/>
  <c r="I15" i="3" s="1"/>
  <c r="J15" i="3" s="1"/>
  <c r="K15" i="3" s="1"/>
  <c r="O14" i="3"/>
  <c r="P14" i="3" s="1"/>
  <c r="Q14" i="3" s="1"/>
  <c r="R14" i="3" s="1"/>
  <c r="S14" i="3" s="1"/>
  <c r="T14" i="3" s="1"/>
  <c r="U14" i="3" s="1"/>
  <c r="V14" i="3" s="1"/>
  <c r="N14" i="3"/>
  <c r="C14" i="3"/>
  <c r="D14" i="3" s="1"/>
  <c r="E14" i="3" s="1"/>
  <c r="F14" i="3" s="1"/>
  <c r="G14" i="3" s="1"/>
  <c r="H14" i="3" s="1"/>
  <c r="I14" i="3" s="1"/>
  <c r="J14" i="3" s="1"/>
  <c r="K14" i="3" s="1"/>
  <c r="O13" i="3"/>
  <c r="P13" i="3" s="1"/>
  <c r="Q13" i="3" s="1"/>
  <c r="R13" i="3" s="1"/>
  <c r="S13" i="3" s="1"/>
  <c r="T13" i="3" s="1"/>
  <c r="U13" i="3" s="1"/>
  <c r="V13" i="3" s="1"/>
  <c r="N13" i="3"/>
  <c r="C13" i="3"/>
  <c r="D13" i="3" s="1"/>
  <c r="E13" i="3" s="1"/>
  <c r="F13" i="3" s="1"/>
  <c r="G13" i="3" s="1"/>
  <c r="H13" i="3" s="1"/>
  <c r="I13" i="3" s="1"/>
  <c r="J13" i="3" s="1"/>
  <c r="K13" i="3" s="1"/>
  <c r="O12" i="3"/>
  <c r="P12" i="3" s="1"/>
  <c r="Q12" i="3" s="1"/>
  <c r="R12" i="3" s="1"/>
  <c r="S12" i="3" s="1"/>
  <c r="T12" i="3" s="1"/>
  <c r="U12" i="3" s="1"/>
  <c r="V12" i="3" s="1"/>
  <c r="N12" i="3"/>
  <c r="C12" i="3"/>
  <c r="D12" i="3" s="1"/>
  <c r="E12" i="3" s="1"/>
  <c r="F12" i="3" s="1"/>
  <c r="G12" i="3" s="1"/>
  <c r="H12" i="3" s="1"/>
  <c r="I12" i="3" s="1"/>
  <c r="J12" i="3" s="1"/>
  <c r="K12" i="3" s="1"/>
  <c r="O11" i="3"/>
  <c r="P11" i="3" s="1"/>
  <c r="Q11" i="3" s="1"/>
  <c r="R11" i="3" s="1"/>
  <c r="S11" i="3" s="1"/>
  <c r="T11" i="3" s="1"/>
  <c r="U11" i="3" s="1"/>
  <c r="V11" i="3" s="1"/>
  <c r="N11" i="3"/>
  <c r="C11" i="3"/>
  <c r="D11" i="3" s="1"/>
  <c r="E11" i="3" s="1"/>
  <c r="F11" i="3" s="1"/>
  <c r="G11" i="3" s="1"/>
  <c r="H11" i="3" s="1"/>
  <c r="I11" i="3" s="1"/>
  <c r="J11" i="3" s="1"/>
  <c r="K11" i="3" s="1"/>
  <c r="O10" i="3"/>
  <c r="P10" i="3" s="1"/>
  <c r="Q10" i="3" s="1"/>
  <c r="R10" i="3" s="1"/>
  <c r="S10" i="3" s="1"/>
  <c r="T10" i="3" s="1"/>
  <c r="U10" i="3" s="1"/>
  <c r="V10" i="3" s="1"/>
  <c r="N10" i="3"/>
  <c r="C10" i="3"/>
  <c r="D10" i="3" s="1"/>
  <c r="E10" i="3" s="1"/>
  <c r="F10" i="3" s="1"/>
  <c r="G10" i="3" s="1"/>
  <c r="H10" i="3" s="1"/>
  <c r="I10" i="3" s="1"/>
  <c r="J10" i="3" s="1"/>
  <c r="O9" i="3"/>
  <c r="P9" i="3" s="1"/>
  <c r="Q9" i="3" s="1"/>
  <c r="R9" i="3" s="1"/>
  <c r="S9" i="3" s="1"/>
  <c r="T9" i="3" s="1"/>
  <c r="U9" i="3" s="1"/>
  <c r="V9" i="3" s="1"/>
  <c r="N9" i="3"/>
  <c r="C9" i="3"/>
  <c r="D9" i="3" s="1"/>
  <c r="E9" i="3" s="1"/>
  <c r="F9" i="3" s="1"/>
  <c r="G9" i="3" s="1"/>
  <c r="H9" i="3" s="1"/>
  <c r="I9" i="3" s="1"/>
  <c r="J9" i="3" s="1"/>
  <c r="K9" i="3" s="1"/>
  <c r="O8" i="3"/>
  <c r="P8" i="3" s="1"/>
  <c r="Q8" i="3" s="1"/>
  <c r="R8" i="3" s="1"/>
  <c r="S8" i="3" s="1"/>
  <c r="T8" i="3" s="1"/>
  <c r="U8" i="3" s="1"/>
  <c r="V8" i="3" s="1"/>
  <c r="N8" i="3"/>
  <c r="C8" i="3"/>
  <c r="D8" i="3" s="1"/>
  <c r="E8" i="3" s="1"/>
  <c r="F8" i="3" s="1"/>
  <c r="G8" i="3" s="1"/>
  <c r="H8" i="3" s="1"/>
  <c r="I8" i="3" s="1"/>
  <c r="J8" i="3" s="1"/>
  <c r="K8" i="3" s="1"/>
  <c r="O7" i="3"/>
  <c r="P7" i="3" s="1"/>
  <c r="Q7" i="3" s="1"/>
  <c r="R7" i="3" s="1"/>
  <c r="S7" i="3" s="1"/>
  <c r="T7" i="3" s="1"/>
  <c r="U7" i="3" s="1"/>
  <c r="V7" i="3" s="1"/>
  <c r="N7" i="3"/>
  <c r="C7" i="3"/>
  <c r="D7" i="3" s="1"/>
  <c r="E7" i="3" s="1"/>
  <c r="F7" i="3" s="1"/>
  <c r="G7" i="3" s="1"/>
  <c r="H7" i="3" s="1"/>
  <c r="I7" i="3" s="1"/>
  <c r="J7" i="3" s="1"/>
  <c r="K7" i="3" s="1"/>
  <c r="O6" i="3"/>
  <c r="P6" i="3" s="1"/>
  <c r="Q6" i="3" s="1"/>
  <c r="R6" i="3" s="1"/>
  <c r="S6" i="3" s="1"/>
  <c r="T6" i="3" s="1"/>
  <c r="U6" i="3" s="1"/>
  <c r="V6" i="3" s="1"/>
  <c r="N6" i="3"/>
  <c r="C6" i="3"/>
  <c r="D6" i="3" s="1"/>
  <c r="E6" i="3" s="1"/>
  <c r="F6" i="3" s="1"/>
  <c r="G6" i="3" s="1"/>
  <c r="H6" i="3" s="1"/>
  <c r="I6" i="3" s="1"/>
  <c r="J6" i="3" s="1"/>
  <c r="K6" i="3" s="1"/>
  <c r="O5" i="3"/>
  <c r="P5" i="3" s="1"/>
  <c r="Q5" i="3" s="1"/>
  <c r="R5" i="3" s="1"/>
  <c r="S5" i="3" s="1"/>
  <c r="T5" i="3" s="1"/>
  <c r="U5" i="3" s="1"/>
  <c r="V5" i="3" s="1"/>
  <c r="N5" i="3"/>
  <c r="C5" i="3"/>
  <c r="D5" i="3" s="1"/>
  <c r="E5" i="3" s="1"/>
  <c r="F5" i="3" s="1"/>
  <c r="G5" i="3" s="1"/>
  <c r="H5" i="3" s="1"/>
  <c r="I5" i="3" s="1"/>
  <c r="J5" i="3" s="1"/>
  <c r="K5" i="3" s="1"/>
  <c r="O4" i="3"/>
  <c r="P4" i="3" s="1"/>
  <c r="Q4" i="3" s="1"/>
  <c r="R4" i="3" s="1"/>
  <c r="S4" i="3" s="1"/>
  <c r="T4" i="3" s="1"/>
  <c r="U4" i="3" s="1"/>
  <c r="V4" i="3" s="1"/>
  <c r="N4" i="3"/>
  <c r="C4" i="3"/>
  <c r="D4" i="3" s="1"/>
  <c r="E4" i="3" s="1"/>
  <c r="F4" i="3" s="1"/>
  <c r="G4" i="3" s="1"/>
  <c r="H4" i="3" s="1"/>
  <c r="I4" i="3" s="1"/>
  <c r="J4" i="3" s="1"/>
  <c r="K4" i="3" s="1"/>
  <c r="O3" i="3"/>
  <c r="P3" i="3" s="1"/>
  <c r="Q3" i="3" s="1"/>
  <c r="R3" i="3" s="1"/>
  <c r="S3" i="3" s="1"/>
  <c r="T3" i="3" s="1"/>
  <c r="U3" i="3" s="1"/>
  <c r="V3" i="3" s="1"/>
  <c r="N3" i="3"/>
  <c r="O37" i="1"/>
  <c r="P37" i="1" s="1"/>
  <c r="Q37" i="1" s="1"/>
  <c r="R37" i="1" s="1"/>
  <c r="S37" i="1" s="1"/>
  <c r="T37" i="1" s="1"/>
  <c r="U37" i="1" s="1"/>
  <c r="V37" i="1" s="1"/>
  <c r="N37" i="1"/>
  <c r="O36" i="1"/>
  <c r="P36" i="1" s="1"/>
  <c r="Q36" i="1" s="1"/>
  <c r="R36" i="1" s="1"/>
  <c r="S36" i="1" s="1"/>
  <c r="T36" i="1" s="1"/>
  <c r="U36" i="1" s="1"/>
  <c r="V36" i="1" s="1"/>
  <c r="N36" i="1"/>
  <c r="O35" i="1"/>
  <c r="P35" i="1" s="1"/>
  <c r="Q35" i="1" s="1"/>
  <c r="R35" i="1" s="1"/>
  <c r="S35" i="1" s="1"/>
  <c r="T35" i="1" s="1"/>
  <c r="U35" i="1" s="1"/>
  <c r="V35" i="1" s="1"/>
  <c r="N35" i="1"/>
  <c r="O34" i="1"/>
  <c r="P34" i="1" s="1"/>
  <c r="Q34" i="1" s="1"/>
  <c r="R34" i="1" s="1"/>
  <c r="S34" i="1" s="1"/>
  <c r="T34" i="1" s="1"/>
  <c r="U34" i="1" s="1"/>
  <c r="V34" i="1" s="1"/>
  <c r="N34" i="1"/>
  <c r="O33" i="1"/>
  <c r="P33" i="1" s="1"/>
  <c r="Q33" i="1" s="1"/>
  <c r="R33" i="1" s="1"/>
  <c r="S33" i="1" s="1"/>
  <c r="T33" i="1" s="1"/>
  <c r="U33" i="1" s="1"/>
  <c r="V33" i="1" s="1"/>
  <c r="N33" i="1"/>
  <c r="O32" i="1"/>
  <c r="P32" i="1" s="1"/>
  <c r="Q32" i="1" s="1"/>
  <c r="R32" i="1" s="1"/>
  <c r="S32" i="1" s="1"/>
  <c r="T32" i="1" s="1"/>
  <c r="U32" i="1" s="1"/>
  <c r="V32" i="1" s="1"/>
  <c r="N32" i="1"/>
  <c r="O31" i="1"/>
  <c r="P31" i="1" s="1"/>
  <c r="Q31" i="1" s="1"/>
  <c r="R31" i="1" s="1"/>
  <c r="S31" i="1" s="1"/>
  <c r="T31" i="1" s="1"/>
  <c r="U31" i="1" s="1"/>
  <c r="V31" i="1" s="1"/>
  <c r="N31" i="1"/>
  <c r="O30" i="1"/>
  <c r="P30" i="1" s="1"/>
  <c r="Q30" i="1" s="1"/>
  <c r="R30" i="1" s="1"/>
  <c r="S30" i="1" s="1"/>
  <c r="T30" i="1" s="1"/>
  <c r="U30" i="1" s="1"/>
  <c r="V30" i="1" s="1"/>
  <c r="N30" i="1"/>
  <c r="O29" i="1"/>
  <c r="P29" i="1" s="1"/>
  <c r="Q29" i="1" s="1"/>
  <c r="R29" i="1" s="1"/>
  <c r="S29" i="1" s="1"/>
  <c r="T29" i="1" s="1"/>
  <c r="U29" i="1" s="1"/>
  <c r="V29" i="1" s="1"/>
  <c r="N29" i="1"/>
  <c r="O28" i="1"/>
  <c r="P28" i="1" s="1"/>
  <c r="Q28" i="1" s="1"/>
  <c r="R28" i="1" s="1"/>
  <c r="S28" i="1" s="1"/>
  <c r="T28" i="1" s="1"/>
  <c r="U28" i="1" s="1"/>
  <c r="V28" i="1" s="1"/>
  <c r="N28" i="1"/>
  <c r="O27" i="1"/>
  <c r="P27" i="1" s="1"/>
  <c r="Q27" i="1" s="1"/>
  <c r="R27" i="1" s="1"/>
  <c r="S27" i="1" s="1"/>
  <c r="T27" i="1" s="1"/>
  <c r="U27" i="1" s="1"/>
  <c r="V27" i="1" s="1"/>
  <c r="N27" i="1"/>
  <c r="O26" i="1"/>
  <c r="P26" i="1" s="1"/>
  <c r="Q26" i="1" s="1"/>
  <c r="R26" i="1" s="1"/>
  <c r="S26" i="1" s="1"/>
  <c r="T26" i="1" s="1"/>
  <c r="U26" i="1" s="1"/>
  <c r="V26" i="1" s="1"/>
  <c r="N26" i="1"/>
  <c r="O25" i="1"/>
  <c r="P25" i="1" s="1"/>
  <c r="Q25" i="1" s="1"/>
  <c r="R25" i="1" s="1"/>
  <c r="S25" i="1" s="1"/>
  <c r="T25" i="1" s="1"/>
  <c r="U25" i="1" s="1"/>
  <c r="V25" i="1" s="1"/>
  <c r="N25" i="1"/>
  <c r="O24" i="1"/>
  <c r="P24" i="1" s="1"/>
  <c r="Q24" i="1" s="1"/>
  <c r="R24" i="1" s="1"/>
  <c r="S24" i="1" s="1"/>
  <c r="T24" i="1" s="1"/>
  <c r="U24" i="1" s="1"/>
  <c r="V24" i="1" s="1"/>
  <c r="N24" i="1"/>
  <c r="O23" i="1"/>
  <c r="P23" i="1" s="1"/>
  <c r="Q23" i="1" s="1"/>
  <c r="R23" i="1" s="1"/>
  <c r="S23" i="1" s="1"/>
  <c r="T23" i="1" s="1"/>
  <c r="U23" i="1" s="1"/>
  <c r="V23" i="1" s="1"/>
  <c r="N23" i="1"/>
  <c r="O22" i="1"/>
  <c r="P22" i="1" s="1"/>
  <c r="Q22" i="1" s="1"/>
  <c r="R22" i="1" s="1"/>
  <c r="S22" i="1" s="1"/>
  <c r="T22" i="1" s="1"/>
  <c r="U22" i="1" s="1"/>
  <c r="V22" i="1" s="1"/>
  <c r="N22" i="1"/>
  <c r="O21" i="1"/>
  <c r="P21" i="1" s="1"/>
  <c r="Q21" i="1" s="1"/>
  <c r="R21" i="1" s="1"/>
  <c r="S21" i="1" s="1"/>
  <c r="T21" i="1" s="1"/>
  <c r="U21" i="1" s="1"/>
  <c r="V21" i="1" s="1"/>
  <c r="N21" i="1"/>
  <c r="O20" i="1"/>
  <c r="P20" i="1" s="1"/>
  <c r="Q20" i="1" s="1"/>
  <c r="R20" i="1" s="1"/>
  <c r="S20" i="1" s="1"/>
  <c r="T20" i="1" s="1"/>
  <c r="U20" i="1" s="1"/>
  <c r="V20" i="1" s="1"/>
  <c r="N20" i="1"/>
  <c r="O19" i="1"/>
  <c r="P19" i="1" s="1"/>
  <c r="Q19" i="1" s="1"/>
  <c r="R19" i="1" s="1"/>
  <c r="S19" i="1" s="1"/>
  <c r="T19" i="1" s="1"/>
  <c r="U19" i="1" s="1"/>
  <c r="V19" i="1" s="1"/>
  <c r="N19" i="1"/>
  <c r="O18" i="1"/>
  <c r="P18" i="1" s="1"/>
  <c r="Q18" i="1" s="1"/>
  <c r="R18" i="1" s="1"/>
  <c r="S18" i="1" s="1"/>
  <c r="T18" i="1" s="1"/>
  <c r="U18" i="1" s="1"/>
  <c r="V18" i="1" s="1"/>
  <c r="N18" i="1"/>
  <c r="O17" i="1"/>
  <c r="P17" i="1" s="1"/>
  <c r="Q17" i="1" s="1"/>
  <c r="R17" i="1" s="1"/>
  <c r="S17" i="1" s="1"/>
  <c r="T17" i="1" s="1"/>
  <c r="U17" i="1" s="1"/>
  <c r="V17" i="1" s="1"/>
  <c r="N17" i="1"/>
  <c r="O16" i="1"/>
  <c r="P16" i="1" s="1"/>
  <c r="Q16" i="1" s="1"/>
  <c r="R16" i="1" s="1"/>
  <c r="S16" i="1" s="1"/>
  <c r="T16" i="1" s="1"/>
  <c r="U16" i="1" s="1"/>
  <c r="V16" i="1" s="1"/>
  <c r="N16" i="1"/>
  <c r="O15" i="1"/>
  <c r="P15" i="1" s="1"/>
  <c r="Q15" i="1" s="1"/>
  <c r="R15" i="1" s="1"/>
  <c r="S15" i="1" s="1"/>
  <c r="T15" i="1" s="1"/>
  <c r="U15" i="1" s="1"/>
  <c r="V15" i="1" s="1"/>
  <c r="N15" i="1"/>
  <c r="O14" i="1"/>
  <c r="P14" i="1" s="1"/>
  <c r="Q14" i="1" s="1"/>
  <c r="R14" i="1" s="1"/>
  <c r="S14" i="1" s="1"/>
  <c r="T14" i="1" s="1"/>
  <c r="U14" i="1" s="1"/>
  <c r="V14" i="1" s="1"/>
  <c r="N14" i="1"/>
  <c r="O13" i="1"/>
  <c r="P13" i="1" s="1"/>
  <c r="Q13" i="1" s="1"/>
  <c r="R13" i="1" s="1"/>
  <c r="S13" i="1" s="1"/>
  <c r="T13" i="1" s="1"/>
  <c r="U13" i="1" s="1"/>
  <c r="V13" i="1" s="1"/>
  <c r="N13" i="1"/>
  <c r="O12" i="1"/>
  <c r="P12" i="1" s="1"/>
  <c r="Q12" i="1" s="1"/>
  <c r="R12" i="1" s="1"/>
  <c r="S12" i="1" s="1"/>
  <c r="T12" i="1" s="1"/>
  <c r="U12" i="1" s="1"/>
  <c r="V12" i="1" s="1"/>
  <c r="N12" i="1"/>
  <c r="O11" i="1"/>
  <c r="P11" i="1" s="1"/>
  <c r="Q11" i="1" s="1"/>
  <c r="R11" i="1" s="1"/>
  <c r="S11" i="1" s="1"/>
  <c r="T11" i="1" s="1"/>
  <c r="U11" i="1" s="1"/>
  <c r="V11" i="1" s="1"/>
  <c r="N11" i="1"/>
  <c r="O10" i="1"/>
  <c r="P10" i="1" s="1"/>
  <c r="Q10" i="1" s="1"/>
  <c r="R10" i="1" s="1"/>
  <c r="S10" i="1" s="1"/>
  <c r="T10" i="1" s="1"/>
  <c r="U10" i="1" s="1"/>
  <c r="V10" i="1" s="1"/>
  <c r="N10" i="1"/>
  <c r="O9" i="1"/>
  <c r="P9" i="1" s="1"/>
  <c r="Q9" i="1" s="1"/>
  <c r="R9" i="1" s="1"/>
  <c r="S9" i="1" s="1"/>
  <c r="T9" i="1" s="1"/>
  <c r="U9" i="1" s="1"/>
  <c r="V9" i="1" s="1"/>
  <c r="N9" i="1"/>
  <c r="O8" i="1"/>
  <c r="P8" i="1" s="1"/>
  <c r="Q8" i="1" s="1"/>
  <c r="R8" i="1" s="1"/>
  <c r="S8" i="1" s="1"/>
  <c r="T8" i="1" s="1"/>
  <c r="U8" i="1" s="1"/>
  <c r="V8" i="1" s="1"/>
  <c r="N8" i="1"/>
  <c r="O7" i="1"/>
  <c r="P7" i="1" s="1"/>
  <c r="Q7" i="1" s="1"/>
  <c r="R7" i="1" s="1"/>
  <c r="S7" i="1" s="1"/>
  <c r="T7" i="1" s="1"/>
  <c r="U7" i="1" s="1"/>
  <c r="V7" i="1" s="1"/>
  <c r="N7" i="1"/>
  <c r="O6" i="1"/>
  <c r="P6" i="1" s="1"/>
  <c r="Q6" i="1" s="1"/>
  <c r="R6" i="1" s="1"/>
  <c r="S6" i="1" s="1"/>
  <c r="T6" i="1" s="1"/>
  <c r="U6" i="1" s="1"/>
  <c r="V6" i="1" s="1"/>
  <c r="N6" i="1"/>
  <c r="O5" i="1"/>
  <c r="P5" i="1" s="1"/>
  <c r="Q5" i="1" s="1"/>
  <c r="R5" i="1" s="1"/>
  <c r="S5" i="1" s="1"/>
  <c r="T5" i="1" s="1"/>
  <c r="U5" i="1" s="1"/>
  <c r="V5" i="1" s="1"/>
  <c r="N5" i="1"/>
  <c r="O4" i="1"/>
  <c r="P4" i="1" s="1"/>
  <c r="Q4" i="1" s="1"/>
  <c r="R4" i="1" s="1"/>
  <c r="S4" i="1" s="1"/>
  <c r="T4" i="1" s="1"/>
  <c r="U4" i="1" s="1"/>
  <c r="V4" i="1" s="1"/>
  <c r="N4" i="1"/>
  <c r="O3" i="1"/>
  <c r="P3" i="1" s="1"/>
  <c r="Q3" i="1" s="1"/>
  <c r="R3" i="1" s="1"/>
  <c r="S3" i="1" s="1"/>
  <c r="T3" i="1" s="1"/>
  <c r="U3" i="1" s="1"/>
  <c r="V3" i="1" s="1"/>
  <c r="N3" i="1"/>
  <c r="D18" i="2"/>
  <c r="E18" i="2" s="1"/>
  <c r="D19" i="2"/>
  <c r="E19" i="2" s="1"/>
  <c r="D20" i="2"/>
  <c r="E20" i="2" s="1"/>
  <c r="D21" i="2"/>
  <c r="E21" i="2" s="1"/>
  <c r="D22" i="2"/>
  <c r="E22" i="2" s="1"/>
  <c r="D23" i="2"/>
  <c r="E23" i="2" s="1"/>
  <c r="D24" i="2"/>
  <c r="E24" i="2" s="1"/>
  <c r="D25" i="2"/>
  <c r="E25" i="2" s="1"/>
  <c r="D26" i="2"/>
  <c r="E26" i="2" s="1"/>
  <c r="D27" i="2"/>
  <c r="E27" i="2" s="1"/>
  <c r="D28" i="2"/>
  <c r="E28" i="2" s="1"/>
  <c r="D29" i="2"/>
  <c r="E29" i="2" s="1"/>
  <c r="D30" i="2"/>
  <c r="E30" i="2" s="1"/>
  <c r="D31" i="2"/>
  <c r="E31" i="2" s="1"/>
  <c r="D32" i="2"/>
  <c r="E32" i="2" s="1"/>
  <c r="D33" i="2"/>
  <c r="E33" i="2" s="1"/>
  <c r="D34" i="2"/>
  <c r="E34" i="2" s="1"/>
  <c r="D35" i="2"/>
  <c r="E35" i="2" s="1"/>
  <c r="D36" i="2"/>
  <c r="E36" i="2" s="1"/>
  <c r="D37" i="2"/>
  <c r="E37" i="2" s="1"/>
  <c r="D38" i="2"/>
  <c r="E38" i="2" s="1"/>
  <c r="D39" i="2"/>
  <c r="E39" i="2" s="1"/>
  <c r="D40" i="2"/>
  <c r="E40" i="2" s="1"/>
  <c r="D41" i="2"/>
  <c r="E41" i="2" s="1"/>
  <c r="D42" i="2"/>
  <c r="E42" i="2" s="1"/>
  <c r="D43" i="2"/>
  <c r="E43" i="2" s="1"/>
  <c r="D44" i="2"/>
  <c r="E44" i="2" s="1"/>
  <c r="D45" i="2"/>
  <c r="E45" i="2" s="1"/>
  <c r="D46" i="2"/>
  <c r="E46" i="2" s="1"/>
  <c r="F46" i="2" s="1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O3" i="2"/>
  <c r="P3" i="2" s="1"/>
  <c r="Q3" i="2" s="1"/>
  <c r="N3" i="2"/>
  <c r="R3" i="2" l="1"/>
  <c r="S3" i="2" s="1"/>
  <c r="T3" i="2" s="1"/>
  <c r="U3" i="2" s="1"/>
  <c r="V3" i="2" s="1"/>
  <c r="H7" i="2"/>
  <c r="I7" i="2" s="1"/>
  <c r="J7" i="2" s="1"/>
  <c r="K7" i="2" s="1"/>
  <c r="G46" i="2"/>
  <c r="H46" i="2" s="1"/>
  <c r="I46" i="2" s="1"/>
  <c r="J46" i="2" s="1"/>
  <c r="K46" i="2" s="1"/>
  <c r="G15" i="2"/>
  <c r="H15" i="2" s="1"/>
  <c r="I15" i="2" s="1"/>
  <c r="J15" i="2" s="1"/>
  <c r="K15" i="2" s="1"/>
  <c r="G13" i="2"/>
  <c r="H13" i="2" s="1"/>
  <c r="I13" i="2" s="1"/>
  <c r="J13" i="2" s="1"/>
  <c r="K13" i="2" s="1"/>
  <c r="F43" i="2"/>
  <c r="F39" i="2"/>
  <c r="F35" i="2"/>
  <c r="F31" i="2"/>
  <c r="F27" i="2"/>
  <c r="F23" i="2"/>
  <c r="F19" i="2"/>
  <c r="F42" i="2"/>
  <c r="F38" i="2"/>
  <c r="F34" i="2"/>
  <c r="F30" i="2"/>
  <c r="F26" i="2"/>
  <c r="F22" i="2"/>
  <c r="F18" i="2"/>
  <c r="F41" i="2"/>
  <c r="F37" i="2"/>
  <c r="F33" i="2"/>
  <c r="F29" i="2"/>
  <c r="F25" i="2"/>
  <c r="F21" i="2"/>
  <c r="F45" i="2"/>
  <c r="F44" i="2"/>
  <c r="F40" i="2"/>
  <c r="F36" i="2"/>
  <c r="F32" i="2"/>
  <c r="F28" i="2"/>
  <c r="F24" i="2"/>
  <c r="F20" i="2"/>
  <c r="G32" i="2" l="1"/>
  <c r="H32" i="2" s="1"/>
  <c r="I32" i="2" s="1"/>
  <c r="J32" i="2" s="1"/>
  <c r="K32" i="2" s="1"/>
  <c r="G33" i="2"/>
  <c r="H33" i="2" s="1"/>
  <c r="I33" i="2" s="1"/>
  <c r="J33" i="2" s="1"/>
  <c r="K33" i="2" s="1"/>
  <c r="G22" i="2"/>
  <c r="H22" i="2" s="1"/>
  <c r="I22" i="2" s="1"/>
  <c r="J22" i="2" s="1"/>
  <c r="K22" i="2" s="1"/>
  <c r="G27" i="2"/>
  <c r="H27" i="2" s="1"/>
  <c r="I27" i="2" s="1"/>
  <c r="J27" i="2" s="1"/>
  <c r="K27" i="2" s="1"/>
  <c r="G20" i="2"/>
  <c r="H20" i="2" s="1"/>
  <c r="I20" i="2" s="1"/>
  <c r="J20" i="2" s="1"/>
  <c r="K20" i="2" s="1"/>
  <c r="G26" i="2"/>
  <c r="H26" i="2" s="1"/>
  <c r="I26" i="2" s="1"/>
  <c r="J26" i="2" s="1"/>
  <c r="K26" i="2" s="1"/>
  <c r="G31" i="2"/>
  <c r="H31" i="2" s="1"/>
  <c r="I31" i="2" s="1"/>
  <c r="J31" i="2" s="1"/>
  <c r="K31" i="2" s="1"/>
  <c r="G21" i="2"/>
  <c r="H21" i="2" s="1"/>
  <c r="I21" i="2" s="1"/>
  <c r="J21" i="2" s="1"/>
  <c r="K21" i="2" s="1"/>
  <c r="G25" i="2"/>
  <c r="H25" i="2" s="1"/>
  <c r="I25" i="2" s="1"/>
  <c r="J25" i="2" s="1"/>
  <c r="K25" i="2" s="1"/>
  <c r="G30" i="2"/>
  <c r="H30" i="2" s="1"/>
  <c r="I30" i="2" s="1"/>
  <c r="J30" i="2" s="1"/>
  <c r="K30" i="2" s="1"/>
  <c r="G19" i="2"/>
  <c r="H19" i="2" s="1"/>
  <c r="I19" i="2" s="1"/>
  <c r="J19" i="2" s="1"/>
  <c r="K19" i="2" s="1"/>
  <c r="G24" i="2"/>
  <c r="H24" i="2" s="1"/>
  <c r="I24" i="2" s="1"/>
  <c r="J24" i="2" s="1"/>
  <c r="K24" i="2" s="1"/>
  <c r="G28" i="2"/>
  <c r="H28" i="2" s="1"/>
  <c r="I28" i="2" s="1"/>
  <c r="J28" i="2" s="1"/>
  <c r="K28" i="2" s="1"/>
  <c r="G29" i="2"/>
  <c r="H29" i="2" s="1"/>
  <c r="I29" i="2" s="1"/>
  <c r="J29" i="2" s="1"/>
  <c r="K29" i="2" s="1"/>
  <c r="G18" i="2"/>
  <c r="H18" i="2" s="1"/>
  <c r="I18" i="2" s="1"/>
  <c r="J18" i="2" s="1"/>
  <c r="K18" i="2" s="1"/>
  <c r="G23" i="2"/>
  <c r="H23" i="2" s="1"/>
  <c r="I23" i="2" s="1"/>
  <c r="J23" i="2" s="1"/>
  <c r="K23" i="2" s="1"/>
  <c r="G45" i="2"/>
  <c r="H45" i="2" s="1"/>
  <c r="I45" i="2" s="1"/>
  <c r="J45" i="2" s="1"/>
  <c r="K45" i="2" s="1"/>
  <c r="G44" i="2"/>
  <c r="H44" i="2" s="1"/>
  <c r="I44" i="2" s="1"/>
  <c r="J44" i="2" s="1"/>
  <c r="K44" i="2" s="1"/>
  <c r="G43" i="2"/>
  <c r="H43" i="2" s="1"/>
  <c r="I43" i="2" s="1"/>
  <c r="J43" i="2" s="1"/>
  <c r="K43" i="2" s="1"/>
  <c r="G42" i="2"/>
  <c r="H42" i="2" s="1"/>
  <c r="I42" i="2" s="1"/>
  <c r="J42" i="2" s="1"/>
  <c r="K42" i="2" s="1"/>
  <c r="G41" i="2"/>
  <c r="H41" i="2" s="1"/>
  <c r="I41" i="2" s="1"/>
  <c r="J41" i="2" s="1"/>
  <c r="K41" i="2" s="1"/>
  <c r="G40" i="2"/>
  <c r="H40" i="2" s="1"/>
  <c r="I40" i="2" s="1"/>
  <c r="J40" i="2" s="1"/>
  <c r="K40" i="2" s="1"/>
  <c r="G39" i="2"/>
  <c r="H39" i="2" s="1"/>
  <c r="I39" i="2" s="1"/>
  <c r="J39" i="2" s="1"/>
  <c r="K39" i="2" s="1"/>
  <c r="G38" i="2"/>
  <c r="H38" i="2" s="1"/>
  <c r="I38" i="2" s="1"/>
  <c r="J38" i="2" s="1"/>
  <c r="K38" i="2" s="1"/>
  <c r="G37" i="2"/>
  <c r="H37" i="2" s="1"/>
  <c r="I37" i="2" s="1"/>
  <c r="J37" i="2" s="1"/>
  <c r="K37" i="2" s="1"/>
  <c r="G36" i="2"/>
  <c r="H36" i="2" s="1"/>
  <c r="I36" i="2" s="1"/>
  <c r="J36" i="2" s="1"/>
  <c r="K36" i="2" s="1"/>
  <c r="G35" i="2"/>
  <c r="H35" i="2" s="1"/>
  <c r="I35" i="2" s="1"/>
  <c r="J35" i="2" s="1"/>
  <c r="K35" i="2" s="1"/>
  <c r="G34" i="2"/>
  <c r="H34" i="2" s="1"/>
  <c r="I34" i="2" s="1"/>
  <c r="J34" i="2" s="1"/>
  <c r="K34" i="2" s="1"/>
</calcChain>
</file>

<file path=xl/sharedStrings.xml><?xml version="1.0" encoding="utf-8"?>
<sst xmlns="http://schemas.openxmlformats.org/spreadsheetml/2006/main" count="137" uniqueCount="68">
  <si>
    <t>횟수</t>
    <phoneticPr fontId="1" type="noConversion"/>
  </si>
  <si>
    <t>8407번
군포-일산</t>
    <phoneticPr fontId="1" type="noConversion"/>
  </si>
  <si>
    <t>군포시청.산본</t>
    <phoneticPr fontId="1" type="noConversion"/>
  </si>
  <si>
    <t>금정역삼거리</t>
    <phoneticPr fontId="1" type="noConversion"/>
  </si>
  <si>
    <t>범계역.4호선</t>
    <phoneticPr fontId="1" type="noConversion"/>
  </si>
  <si>
    <t>비산동이마트</t>
    <phoneticPr fontId="1" type="noConversion"/>
  </si>
  <si>
    <t>대동문고</t>
    <phoneticPr fontId="1" type="noConversion"/>
  </si>
  <si>
    <t>백석역</t>
    <phoneticPr fontId="1" type="noConversion"/>
  </si>
  <si>
    <t>마두역</t>
    <phoneticPr fontId="1" type="noConversion"/>
  </si>
  <si>
    <t>주엽역</t>
    <phoneticPr fontId="1" type="noConversion"/>
  </si>
  <si>
    <t>대화역</t>
    <phoneticPr fontId="1" type="noConversion"/>
  </si>
  <si>
    <t>킨텍스2전시</t>
    <phoneticPr fontId="1" type="noConversion"/>
  </si>
  <si>
    <t>교보생명.시외</t>
    <phoneticPr fontId="1" type="noConversion"/>
  </si>
  <si>
    <t>공     차     회     송</t>
    <phoneticPr fontId="1" type="noConversion"/>
  </si>
  <si>
    <t>평일 (군포,안양 -&gt; 일산신도시)</t>
    <phoneticPr fontId="1" type="noConversion"/>
  </si>
  <si>
    <t>평일 (일산신도시 -&gt; 군포,안양)</t>
    <phoneticPr fontId="1" type="noConversion"/>
  </si>
  <si>
    <t>토요일 (군포,안양 -&gt; 일산신도시)</t>
    <phoneticPr fontId="1" type="noConversion"/>
  </si>
  <si>
    <t>토요일 (일산신도시 -&gt; 군포,안양)</t>
    <phoneticPr fontId="1" type="noConversion"/>
  </si>
  <si>
    <t>횟수</t>
  </si>
  <si>
    <t>8407번
안양-일산</t>
    <phoneticPr fontId="1" type="noConversion"/>
  </si>
  <si>
    <t>일산킨텍스</t>
    <phoneticPr fontId="1" type="noConversion"/>
  </si>
  <si>
    <t>7월23일~8월16일</t>
    <phoneticPr fontId="1" type="noConversion"/>
  </si>
  <si>
    <t>4:55범계역</t>
    <phoneticPr fontId="1" type="noConversion"/>
  </si>
  <si>
    <t>12월31일~2월2일</t>
    <phoneticPr fontId="1" type="noConversion"/>
  </si>
  <si>
    <t>감차기간
에도
토요일
공휴일
운행은
기존처럼
운행
합니다</t>
    <phoneticPr fontId="1" type="noConversion"/>
  </si>
  <si>
    <t>일요일 및 공휴일 (군포,안양 -&gt; 일산신도시)</t>
    <phoneticPr fontId="1" type="noConversion"/>
  </si>
  <si>
    <t>일요일 및 공휴일 (일산신도시 -&gt; 군포,안양)</t>
    <phoneticPr fontId="1" type="noConversion"/>
  </si>
  <si>
    <t>평일 (10대)</t>
    <phoneticPr fontId="1" type="noConversion"/>
  </si>
  <si>
    <t>토요일 (8대)</t>
    <phoneticPr fontId="1" type="noConversion"/>
  </si>
  <si>
    <t>공휴일 (7대)</t>
    <phoneticPr fontId="1" type="noConversion"/>
  </si>
  <si>
    <t>공차회송</t>
    <phoneticPr fontId="1" type="noConversion"/>
  </si>
  <si>
    <t>8407번은
외곽순환
고속국도
중동구간을
지나는
노선으로써
정체 및
도로사정에
의하여
시간표가
예고없이
변경될 수
있사오니
이용하실때
어플을통한
사전조회후
이용해
주시기
바랍니다</t>
  </si>
  <si>
    <t>1호차</t>
    <phoneticPr fontId="1" type="noConversion"/>
  </si>
  <si>
    <t>2호차</t>
    <phoneticPr fontId="1" type="noConversion"/>
  </si>
  <si>
    <t>3호차</t>
  </si>
  <si>
    <t>4호차</t>
  </si>
  <si>
    <t>5호차</t>
  </si>
  <si>
    <t>6호차</t>
  </si>
  <si>
    <t>7호차</t>
  </si>
  <si>
    <t>8호차</t>
  </si>
  <si>
    <t>9호차</t>
  </si>
  <si>
    <t>10호차</t>
  </si>
  <si>
    <t>군포시청</t>
    <phoneticPr fontId="1" type="noConversion"/>
  </si>
  <si>
    <t>킨텍스2</t>
    <phoneticPr fontId="1" type="noConversion"/>
  </si>
  <si>
    <t>명절 및 연휴 (5대)</t>
    <phoneticPr fontId="1" type="noConversion"/>
  </si>
  <si>
    <t>해당노선은 경기순환버스 노선으로써, 조조요금제 해당노선이 아니므로 이용에 참고하시기 바랍니다.</t>
    <phoneticPr fontId="1" type="noConversion"/>
  </si>
  <si>
    <t>요금안내 (현금기준)</t>
    <phoneticPr fontId="1" type="noConversion"/>
  </si>
  <si>
    <t>구분</t>
    <phoneticPr fontId="1" type="noConversion"/>
  </si>
  <si>
    <t>기본거리</t>
    <phoneticPr fontId="1" type="noConversion"/>
  </si>
  <si>
    <t>추가거리</t>
    <phoneticPr fontId="1" type="noConversion"/>
  </si>
  <si>
    <t>-</t>
    <phoneticPr fontId="1" type="noConversion"/>
  </si>
  <si>
    <t>일반</t>
    <phoneticPr fontId="1" type="noConversion"/>
  </si>
  <si>
    <t>청소년(현)</t>
    <phoneticPr fontId="1" type="noConversion"/>
  </si>
  <si>
    <t>청소년(카)</t>
    <phoneticPr fontId="1" type="noConversion"/>
  </si>
  <si>
    <t>어린이</t>
    <phoneticPr fontId="1" type="noConversion"/>
  </si>
  <si>
    <t>금정역</t>
    <phoneticPr fontId="1" type="noConversion"/>
  </si>
  <si>
    <t>범계역</t>
    <phoneticPr fontId="1" type="noConversion"/>
  </si>
  <si>
    <t>비산사거리</t>
    <phoneticPr fontId="1" type="noConversion"/>
  </si>
  <si>
    <t>대동문고</t>
    <phoneticPr fontId="1" type="noConversion"/>
  </si>
  <si>
    <t>시흥TG</t>
    <phoneticPr fontId="1" type="noConversion"/>
  </si>
  <si>
    <t>김포TG</t>
    <phoneticPr fontId="1" type="noConversion"/>
  </si>
  <si>
    <t>백석역</t>
    <phoneticPr fontId="1" type="noConversion"/>
  </si>
  <si>
    <t>마두역</t>
    <phoneticPr fontId="1" type="noConversion"/>
  </si>
  <si>
    <t>주엽역</t>
    <phoneticPr fontId="1" type="noConversion"/>
  </si>
  <si>
    <t>대화역</t>
    <phoneticPr fontId="1" type="noConversion"/>
  </si>
  <si>
    <t>일반요금
카드
승차시
-100원</t>
    <phoneticPr fontId="1" type="noConversion"/>
  </si>
  <si>
    <t>청소년
카드요금
현금
승차시
일반요금
적용</t>
    <phoneticPr fontId="1" type="noConversion"/>
  </si>
  <si>
    <t>어린이
초등생
현금요금
카드
승차시
-80원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</si>
</sst>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₩&quot;* #,##0_-;\-&quot;₩&quot;* #,##0_-;_-&quot;₩&quot;* &quot;-&quot;_-;_-@_-"/>
    <numFmt numFmtId="176" formatCode="General&quot;km&quot;"/>
    <numFmt numFmtId="177" formatCode="0_ &quot;km&quot;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20" fontId="0" fillId="0" borderId="1" xfId="0" applyNumberFormat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20" fontId="4" fillId="0" borderId="1" xfId="0" applyNumberFormat="1" applyFont="1" applyBorder="1" applyAlignment="1">
      <alignment horizontal="center" vertical="center" shrinkToFit="1"/>
    </xf>
    <xf numFmtId="20" fontId="5" fillId="0" borderId="1" xfId="0" applyNumberFormat="1" applyFont="1" applyBorder="1" applyAlignment="1">
      <alignment horizontal="center" vertical="center" shrinkToFit="1"/>
    </xf>
    <xf numFmtId="20" fontId="3" fillId="0" borderId="1" xfId="0" applyNumberFormat="1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7" fillId="0" borderId="1" xfId="0" applyNumberFormat="1" applyFont="1" applyBorder="1" applyAlignment="1">
      <alignment horizontal="center" vertical="center" shrinkToFit="1"/>
    </xf>
    <xf numFmtId="0" fontId="7" fillId="2" borderId="3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NumberFormat="1" applyFont="1" applyBorder="1" applyAlignment="1">
      <alignment horizontal="center" vertical="center" shrinkToFit="1"/>
    </xf>
    <xf numFmtId="0" fontId="4" fillId="2" borderId="3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4" fillId="5" borderId="1" xfId="0" applyNumberFormat="1" applyFont="1" applyFill="1" applyBorder="1" applyAlignment="1" applyProtection="1">
      <alignment horizontal="center" vertical="center" shrinkToFit="1"/>
      <protection hidden="1"/>
    </xf>
    <xf numFmtId="0" fontId="4" fillId="6" borderId="1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1" xfId="0" applyNumberFormat="1" applyFont="1" applyFill="1" applyBorder="1" applyAlignment="1" applyProtection="1">
      <alignment horizontal="center" vertical="center" shrinkToFit="1"/>
      <protection hidden="1"/>
    </xf>
    <xf numFmtId="0" fontId="4" fillId="7" borderId="1" xfId="0" applyNumberFormat="1" applyFont="1" applyFill="1" applyBorder="1" applyAlignment="1" applyProtection="1">
      <alignment horizontal="center" vertical="center" shrinkToFit="1"/>
      <protection hidden="1"/>
    </xf>
    <xf numFmtId="0" fontId="4" fillId="8" borderId="1" xfId="0" applyNumberFormat="1" applyFont="1" applyFill="1" applyBorder="1" applyAlignment="1" applyProtection="1">
      <alignment horizontal="center" vertical="center" shrinkToFit="1"/>
      <protection hidden="1"/>
    </xf>
    <xf numFmtId="0" fontId="4" fillId="9" borderId="1" xfId="0" applyNumberFormat="1" applyFont="1" applyFill="1" applyBorder="1" applyAlignment="1" applyProtection="1">
      <alignment horizontal="center" vertical="center" shrinkToFit="1"/>
      <protection hidden="1"/>
    </xf>
    <xf numFmtId="0" fontId="4" fillId="10" borderId="1" xfId="0" applyNumberFormat="1" applyFont="1" applyFill="1" applyBorder="1" applyAlignment="1" applyProtection="1">
      <alignment horizontal="center" vertical="center" shrinkToFit="1"/>
      <protection hidden="1"/>
    </xf>
    <xf numFmtId="0" fontId="4" fillId="4" borderId="1" xfId="0" applyNumberFormat="1" applyFont="1" applyFill="1" applyBorder="1" applyAlignment="1" applyProtection="1">
      <alignment horizontal="center" vertical="center" shrinkToFit="1"/>
      <protection hidden="1"/>
    </xf>
    <xf numFmtId="20" fontId="4" fillId="11" borderId="1" xfId="0" applyNumberFormat="1" applyFont="1" applyFill="1" applyBorder="1" applyAlignment="1">
      <alignment horizontal="center" vertical="center" shrinkToFit="1"/>
    </xf>
    <xf numFmtId="0" fontId="4" fillId="11" borderId="1" xfId="0" applyNumberFormat="1" applyFont="1" applyFill="1" applyBorder="1" applyAlignment="1" applyProtection="1">
      <alignment horizontal="center" vertical="center" shrinkToFit="1"/>
      <protection hidden="1"/>
    </xf>
    <xf numFmtId="20" fontId="4" fillId="0" borderId="1" xfId="0" applyNumberFormat="1" applyFont="1" applyFill="1" applyBorder="1" applyAlignment="1">
      <alignment horizontal="center" vertical="center" shrinkToFit="1"/>
    </xf>
    <xf numFmtId="20" fontId="4" fillId="8" borderId="1" xfId="0" applyNumberFormat="1" applyFont="1" applyFill="1" applyBorder="1" applyAlignment="1">
      <alignment horizontal="center" vertical="center" shrinkToFit="1"/>
    </xf>
    <xf numFmtId="20" fontId="4" fillId="3" borderId="1" xfId="0" applyNumberFormat="1" applyFont="1" applyFill="1" applyBorder="1" applyAlignment="1">
      <alignment horizontal="center" vertical="center" shrinkToFit="1"/>
    </xf>
    <xf numFmtId="20" fontId="4" fillId="7" borderId="1" xfId="0" applyNumberFormat="1" applyFont="1" applyFill="1" applyBorder="1" applyAlignment="1">
      <alignment horizontal="center" vertical="center" shrinkToFit="1"/>
    </xf>
    <xf numFmtId="20" fontId="4" fillId="4" borderId="1" xfId="0" applyNumberFormat="1" applyFont="1" applyFill="1" applyBorder="1" applyAlignment="1">
      <alignment horizontal="center" vertical="center" shrinkToFit="1"/>
    </xf>
    <xf numFmtId="20" fontId="4" fillId="6" borderId="1" xfId="0" applyNumberFormat="1" applyFont="1" applyFill="1" applyBorder="1" applyAlignment="1">
      <alignment horizontal="center" vertical="center" shrinkToFit="1"/>
    </xf>
    <xf numFmtId="20" fontId="4" fillId="9" borderId="1" xfId="0" applyNumberFormat="1" applyFont="1" applyFill="1" applyBorder="1" applyAlignment="1">
      <alignment horizontal="center" vertical="center" shrinkToFit="1"/>
    </xf>
    <xf numFmtId="20" fontId="4" fillId="5" borderId="1" xfId="0" applyNumberFormat="1" applyFont="1" applyFill="1" applyBorder="1" applyAlignment="1">
      <alignment horizontal="center" vertical="center" shrinkToFit="1"/>
    </xf>
    <xf numFmtId="20" fontId="4" fillId="12" borderId="1" xfId="0" applyNumberFormat="1" applyFont="1" applyFill="1" applyBorder="1" applyAlignment="1">
      <alignment horizontal="center" vertical="center" shrinkToFit="1"/>
    </xf>
    <xf numFmtId="20" fontId="3" fillId="0" borderId="4" xfId="0" applyNumberFormat="1" applyFont="1" applyBorder="1" applyAlignment="1">
      <alignment horizontal="center" vertical="center" shrinkToFit="1"/>
    </xf>
    <xf numFmtId="20" fontId="3" fillId="0" borderId="7" xfId="0" applyNumberFormat="1" applyFont="1" applyBorder="1" applyAlignment="1">
      <alignment horizontal="center" vertical="center" shrinkToFit="1"/>
    </xf>
    <xf numFmtId="20" fontId="3" fillId="0" borderId="5" xfId="0" applyNumberFormat="1" applyFont="1" applyBorder="1" applyAlignment="1">
      <alignment horizontal="center" vertical="center" shrinkToFit="1"/>
    </xf>
    <xf numFmtId="0" fontId="4" fillId="0" borderId="4" xfId="0" applyNumberFormat="1" applyFont="1" applyBorder="1" applyAlignment="1">
      <alignment horizontal="center" vertical="center" shrinkToFit="1"/>
    </xf>
    <xf numFmtId="0" fontId="4" fillId="0" borderId="5" xfId="0" applyNumberFormat="1" applyFont="1" applyBorder="1" applyAlignment="1">
      <alignment horizontal="center" vertical="center" shrinkToFit="1"/>
    </xf>
    <xf numFmtId="0" fontId="4" fillId="2" borderId="2" xfId="0" applyNumberFormat="1" applyFont="1" applyFill="1" applyBorder="1" applyAlignment="1">
      <alignment horizontal="center" vertical="center" shrinkToFit="1"/>
    </xf>
    <xf numFmtId="0" fontId="4" fillId="2" borderId="3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Border="1" applyAlignment="1" applyProtection="1">
      <alignment horizontal="center" vertical="center" wrapText="1" shrinkToFit="1"/>
      <protection hidden="1"/>
    </xf>
    <xf numFmtId="0" fontId="4" fillId="0" borderId="6" xfId="0" applyNumberFormat="1" applyFont="1" applyBorder="1" applyAlignment="1" applyProtection="1">
      <alignment horizontal="center" vertical="center" wrapText="1" shrinkToFit="1"/>
      <protection hidden="1"/>
    </xf>
    <xf numFmtId="0" fontId="4" fillId="0" borderId="3" xfId="0" applyNumberFormat="1" applyFont="1" applyBorder="1" applyAlignment="1" applyProtection="1">
      <alignment horizontal="center" vertical="center" wrapText="1" shrinkToFit="1"/>
      <protection hidden="1"/>
    </xf>
    <xf numFmtId="0" fontId="0" fillId="0" borderId="2" xfId="0" applyNumberFormat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Border="1" applyAlignment="1" applyProtection="1">
      <alignment horizontal="center" vertical="center" shrinkToFit="1"/>
      <protection hidden="1"/>
    </xf>
    <xf numFmtId="0" fontId="0" fillId="0" borderId="4" xfId="0" applyNumberForma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2" fillId="0" borderId="4" xfId="0" applyNumberFormat="1" applyFont="1" applyBorder="1" applyAlignment="1">
      <alignment horizontal="center" vertical="center" shrinkToFit="1"/>
    </xf>
    <xf numFmtId="0" fontId="2" fillId="0" borderId="5" xfId="0" applyNumberFormat="1" applyFont="1" applyBorder="1" applyAlignment="1">
      <alignment horizontal="center" vertical="center" shrinkToFit="1"/>
    </xf>
    <xf numFmtId="0" fontId="0" fillId="0" borderId="6" xfId="0" applyNumberForma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wrapText="1" shrinkToFit="1"/>
      <protection hidden="1"/>
    </xf>
    <xf numFmtId="0" fontId="7" fillId="0" borderId="3" xfId="0" applyNumberFormat="1" applyFont="1" applyBorder="1" applyAlignment="1" applyProtection="1">
      <alignment horizontal="center" vertical="center" shrinkToFit="1"/>
      <protection hidden="1"/>
    </xf>
    <xf numFmtId="0" fontId="7" fillId="0" borderId="4" xfId="0" applyNumberFormat="1" applyFont="1" applyBorder="1" applyAlignment="1">
      <alignment horizontal="center" vertical="center" shrinkToFit="1"/>
    </xf>
    <xf numFmtId="0" fontId="7" fillId="0" borderId="7" xfId="0" applyNumberFormat="1" applyFont="1" applyBorder="1" applyAlignment="1">
      <alignment horizontal="center" vertical="center" shrinkToFit="1"/>
    </xf>
    <xf numFmtId="0" fontId="7" fillId="0" borderId="5" xfId="0" applyNumberFormat="1" applyFont="1" applyBorder="1" applyAlignment="1">
      <alignment horizontal="center" vertical="center" shrinkToFit="1"/>
    </xf>
    <xf numFmtId="0" fontId="7" fillId="2" borderId="2" xfId="0" applyNumberFormat="1" applyFont="1" applyFill="1" applyBorder="1" applyAlignment="1">
      <alignment horizontal="center" vertical="center" shrinkToFit="1"/>
    </xf>
    <xf numFmtId="0" fontId="7" fillId="2" borderId="3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Border="1" applyAlignment="1">
      <alignment horizontal="center" vertical="center" shrinkToFit="1"/>
    </xf>
    <xf numFmtId="0" fontId="5" fillId="0" borderId="7" xfId="0" applyNumberFormat="1" applyFont="1" applyBorder="1" applyAlignment="1">
      <alignment horizontal="center" vertical="center" shrinkToFit="1"/>
    </xf>
    <xf numFmtId="0" fontId="5" fillId="0" borderId="5" xfId="0" applyNumberFormat="1" applyFont="1" applyBorder="1" applyAlignment="1">
      <alignment horizontal="center" vertical="center" shrinkToFit="1"/>
    </xf>
    <xf numFmtId="0" fontId="7" fillId="0" borderId="2" xfId="0" applyNumberFormat="1" applyFont="1" applyBorder="1" applyAlignment="1" applyProtection="1">
      <alignment horizontal="center" vertical="center" shrinkToFit="1"/>
      <protection hidden="1"/>
    </xf>
    <xf numFmtId="0" fontId="7" fillId="0" borderId="6" xfId="0" applyNumberFormat="1" applyFont="1" applyBorder="1" applyAlignment="1" applyProtection="1">
      <alignment horizontal="center" vertical="center" shrinkToFit="1"/>
      <protection hidden="1"/>
    </xf>
    <xf numFmtId="0" fontId="0" fillId="0" borderId="7" xfId="0" applyNumberForma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 vertical="center" shrinkToFit="1"/>
    </xf>
    <xf numFmtId="0" fontId="0" fillId="0" borderId="2" xfId="0" applyNumberFormat="1" applyBorder="1" applyAlignment="1" applyProtection="1">
      <alignment horizontal="center" vertical="center" shrinkToFit="1"/>
      <protection hidden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0" fontId="4" fillId="0" borderId="6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shrinkToFit="1"/>
    </xf>
    <xf numFmtId="0" fontId="8" fillId="0" borderId="7" xfId="0" applyNumberFormat="1" applyFont="1" applyBorder="1" applyAlignment="1">
      <alignment horizontal="center" vertical="center" shrinkToFit="1"/>
    </xf>
    <xf numFmtId="0" fontId="8" fillId="0" borderId="5" xfId="0" applyNumberFormat="1" applyFont="1" applyBorder="1" applyAlignment="1">
      <alignment horizontal="center" vertical="center" shrinkToFit="1"/>
    </xf>
    <xf numFmtId="0" fontId="0" fillId="0" borderId="0" xfId="0">
      <alignment vertical="center"/>
    </xf>
    <xf numFmtId="20" fontId="0" fillId="0" borderId="1" xfId="0" applyNumberForma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/>
    </xf>
    <xf numFmtId="42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42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 shrinkToFit="1"/>
    </xf>
    <xf numFmtId="0" fontId="4" fillId="0" borderId="6" xfId="0" applyNumberFormat="1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 shrinkToFit="1"/>
    </xf>
    <xf numFmtId="20" fontId="4" fillId="0" borderId="9" xfId="0" applyNumberFormat="1" applyFont="1" applyFill="1" applyBorder="1" applyAlignment="1">
      <alignment horizontal="center" vertical="center" shrinkToFit="1"/>
    </xf>
    <xf numFmtId="0" fontId="0" fillId="0" borderId="8" xfId="0" applyBorder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abSelected="1" zoomScale="70" zoomScaleNormal="70" workbookViewId="0">
      <selection sqref="A1:A3"/>
    </sheetView>
  </sheetViews>
  <sheetFormatPr defaultRowHeight="16.5" x14ac:dyDescent="0.3"/>
  <cols>
    <col min="1" max="1" width="11.125" style="15" customWidth="1"/>
    <col min="2" max="13" width="8" style="15" customWidth="1"/>
    <col min="14" max="14" width="9.125" style="15" customWidth="1"/>
    <col min="15" max="16384" width="9" style="15"/>
  </cols>
  <sheetData>
    <row r="1" spans="1:34" ht="16.5" customHeight="1" x14ac:dyDescent="0.3">
      <c r="A1" s="45" t="s">
        <v>19</v>
      </c>
      <c r="B1" s="81" t="s">
        <v>45</v>
      </c>
      <c r="C1" s="82"/>
      <c r="D1" s="82"/>
      <c r="E1" s="82"/>
      <c r="F1" s="82"/>
      <c r="G1" s="82"/>
      <c r="H1" s="82"/>
      <c r="I1" s="82"/>
      <c r="J1" s="82"/>
      <c r="K1" s="82"/>
      <c r="L1" s="83"/>
      <c r="M1" s="93"/>
      <c r="N1" s="80" t="s">
        <v>65</v>
      </c>
      <c r="O1" s="85" t="s">
        <v>42</v>
      </c>
      <c r="P1" s="86">
        <v>1.7</v>
      </c>
      <c r="Q1" s="86">
        <f>+P1+$Q$2</f>
        <v>4.9000000000000004</v>
      </c>
      <c r="R1" s="86">
        <f>+Q1+$R$3</f>
        <v>6.9</v>
      </c>
      <c r="S1" s="86">
        <f>+R1+$S$4</f>
        <v>8.9</v>
      </c>
      <c r="T1" s="86">
        <f>+S1+$T$5</f>
        <v>22.1</v>
      </c>
      <c r="U1" s="86">
        <f>+T1+$U$6</f>
        <v>41.6</v>
      </c>
      <c r="V1" s="86">
        <f t="shared" ref="V1:V6" si="0">+U1+$V$7</f>
        <v>50</v>
      </c>
      <c r="W1" s="86">
        <f t="shared" ref="W1:W7" si="1">+V1+$W$8</f>
        <v>50.9</v>
      </c>
      <c r="X1" s="86">
        <f t="shared" ref="X1:X8" si="2">+W1+$X$9</f>
        <v>53.5</v>
      </c>
      <c r="Y1" s="86">
        <f t="shared" ref="Y1:Y9" si="3">+X1+$Y$10</f>
        <v>54.9</v>
      </c>
      <c r="Z1" s="86">
        <f t="shared" ref="Z1:Z10" si="4">+Y1+$Z$11</f>
        <v>56.5</v>
      </c>
      <c r="AA1" s="86"/>
      <c r="AB1" s="86"/>
      <c r="AC1" s="84"/>
      <c r="AD1" s="75" t="s">
        <v>46</v>
      </c>
      <c r="AE1" s="76"/>
      <c r="AF1" s="76"/>
      <c r="AG1" s="76"/>
      <c r="AH1" s="77"/>
    </row>
    <row r="2" spans="1:34" x14ac:dyDescent="0.3">
      <c r="A2" s="46"/>
      <c r="B2" s="41" t="s">
        <v>27</v>
      </c>
      <c r="C2" s="42"/>
      <c r="D2" s="43" t="s">
        <v>18</v>
      </c>
      <c r="E2" s="41" t="s">
        <v>28</v>
      </c>
      <c r="F2" s="42"/>
      <c r="G2" s="43" t="s">
        <v>18</v>
      </c>
      <c r="H2" s="41" t="s">
        <v>29</v>
      </c>
      <c r="I2" s="42"/>
      <c r="J2" s="43" t="s">
        <v>18</v>
      </c>
      <c r="K2" s="79" t="s">
        <v>44</v>
      </c>
      <c r="L2" s="79"/>
      <c r="M2" s="92"/>
      <c r="N2" s="80"/>
      <c r="O2" s="87">
        <f>+$AF$4</f>
        <v>2700</v>
      </c>
      <c r="P2" s="85" t="s">
        <v>55</v>
      </c>
      <c r="Q2" s="86">
        <v>3.2</v>
      </c>
      <c r="R2" s="86">
        <f>+Q2+$R$3</f>
        <v>5.2</v>
      </c>
      <c r="S2" s="86">
        <f>+R2+$S$4</f>
        <v>7.2</v>
      </c>
      <c r="T2" s="86">
        <f>+S2+$T$5</f>
        <v>20.399999999999999</v>
      </c>
      <c r="U2" s="86">
        <f>+T2+$U$6</f>
        <v>39.9</v>
      </c>
      <c r="V2" s="86">
        <f t="shared" si="0"/>
        <v>48.3</v>
      </c>
      <c r="W2" s="86">
        <f t="shared" si="1"/>
        <v>49.199999999999996</v>
      </c>
      <c r="X2" s="86">
        <f t="shared" si="2"/>
        <v>51.8</v>
      </c>
      <c r="Y2" s="86">
        <f t="shared" si="3"/>
        <v>53.199999999999996</v>
      </c>
      <c r="Z2" s="86">
        <f t="shared" si="4"/>
        <v>54.8</v>
      </c>
      <c r="AA2" s="86"/>
      <c r="AB2" s="86"/>
      <c r="AC2" s="84"/>
      <c r="AD2" s="88" t="s">
        <v>47</v>
      </c>
      <c r="AE2" s="88" t="s">
        <v>48</v>
      </c>
      <c r="AF2" s="89"/>
      <c r="AG2" s="88" t="s">
        <v>49</v>
      </c>
      <c r="AH2" s="89"/>
    </row>
    <row r="3" spans="1:34" ht="16.5" customHeight="1" x14ac:dyDescent="0.3">
      <c r="A3" s="47"/>
      <c r="B3" s="16" t="s">
        <v>42</v>
      </c>
      <c r="C3" s="16" t="s">
        <v>43</v>
      </c>
      <c r="D3" s="44"/>
      <c r="E3" s="16" t="str">
        <f>+B3</f>
        <v>군포시청</v>
      </c>
      <c r="F3" s="16" t="str">
        <f>+C3</f>
        <v>킨텍스2</v>
      </c>
      <c r="G3" s="44"/>
      <c r="H3" s="16" t="str">
        <f>+B3</f>
        <v>군포시청</v>
      </c>
      <c r="I3" s="16" t="str">
        <f>+C3</f>
        <v>킨텍스2</v>
      </c>
      <c r="J3" s="44"/>
      <c r="K3" s="16" t="str">
        <f>+B3</f>
        <v>군포시청</v>
      </c>
      <c r="L3" s="16" t="str">
        <f>+C3</f>
        <v>킨텍스2</v>
      </c>
      <c r="M3" s="92"/>
      <c r="N3" s="80"/>
      <c r="O3" s="87">
        <v>0</v>
      </c>
      <c r="P3" s="87">
        <v>0</v>
      </c>
      <c r="Q3" s="85" t="s">
        <v>56</v>
      </c>
      <c r="R3" s="86">
        <v>2</v>
      </c>
      <c r="S3" s="86">
        <f>+R3+$S$4</f>
        <v>4</v>
      </c>
      <c r="T3" s="86">
        <f>+S3+$T$5</f>
        <v>17.2</v>
      </c>
      <c r="U3" s="86">
        <f>+T3+$U$6</f>
        <v>36.700000000000003</v>
      </c>
      <c r="V3" s="86">
        <f t="shared" si="0"/>
        <v>45.1</v>
      </c>
      <c r="W3" s="86">
        <f t="shared" si="1"/>
        <v>46</v>
      </c>
      <c r="X3" s="86">
        <f t="shared" si="2"/>
        <v>48.6</v>
      </c>
      <c r="Y3" s="86">
        <f t="shared" si="3"/>
        <v>50</v>
      </c>
      <c r="Z3" s="86">
        <f t="shared" si="4"/>
        <v>51.6</v>
      </c>
      <c r="AA3" s="86"/>
      <c r="AB3" s="86"/>
      <c r="AC3" s="84"/>
      <c r="AD3" s="88" t="s">
        <v>50</v>
      </c>
      <c r="AE3" s="88"/>
      <c r="AF3" s="88"/>
      <c r="AG3" s="88"/>
      <c r="AH3" s="88"/>
    </row>
    <row r="4" spans="1:34" x14ac:dyDescent="0.3">
      <c r="A4" s="18" t="s">
        <v>32</v>
      </c>
      <c r="B4" s="8" t="s">
        <v>30</v>
      </c>
      <c r="C4" s="8">
        <f>평일!M3</f>
        <v>0.25</v>
      </c>
      <c r="D4" s="17">
        <v>1</v>
      </c>
      <c r="E4" s="8" t="s">
        <v>30</v>
      </c>
      <c r="F4" s="8">
        <f>토요일!$M$3</f>
        <v>0.25</v>
      </c>
      <c r="G4" s="17">
        <v>1</v>
      </c>
      <c r="H4" s="8" t="s">
        <v>30</v>
      </c>
      <c r="I4" s="8">
        <f>공휴일!M3</f>
        <v>0.25</v>
      </c>
      <c r="J4" s="17">
        <v>1</v>
      </c>
      <c r="K4" s="29" t="s">
        <v>30</v>
      </c>
      <c r="L4" s="29">
        <v>0.25</v>
      </c>
      <c r="M4" s="78"/>
      <c r="N4" s="80"/>
      <c r="O4" s="87">
        <v>0</v>
      </c>
      <c r="P4" s="87">
        <v>0</v>
      </c>
      <c r="Q4" s="87">
        <v>0</v>
      </c>
      <c r="R4" s="85" t="s">
        <v>57</v>
      </c>
      <c r="S4" s="86">
        <v>2</v>
      </c>
      <c r="T4" s="86">
        <f>+S4+$T$5</f>
        <v>15.2</v>
      </c>
      <c r="U4" s="86">
        <f>+T4+$U$6</f>
        <v>34.700000000000003</v>
      </c>
      <c r="V4" s="86">
        <f t="shared" si="0"/>
        <v>43.1</v>
      </c>
      <c r="W4" s="86">
        <f t="shared" si="1"/>
        <v>44</v>
      </c>
      <c r="X4" s="86">
        <f t="shared" si="2"/>
        <v>46.6</v>
      </c>
      <c r="Y4" s="86">
        <f t="shared" si="3"/>
        <v>48</v>
      </c>
      <c r="Z4" s="86">
        <f t="shared" si="4"/>
        <v>49.6</v>
      </c>
      <c r="AA4" s="86"/>
      <c r="AB4" s="86"/>
      <c r="AC4" s="84"/>
      <c r="AD4" s="88" t="s">
        <v>51</v>
      </c>
      <c r="AE4" s="90">
        <v>30</v>
      </c>
      <c r="AF4" s="89">
        <v>2700</v>
      </c>
      <c r="AG4" s="90">
        <v>5</v>
      </c>
      <c r="AH4" s="89">
        <v>100</v>
      </c>
    </row>
    <row r="5" spans="1:34" x14ac:dyDescent="0.3">
      <c r="A5" s="28" t="s">
        <v>33</v>
      </c>
      <c r="B5" s="27" t="s">
        <v>30</v>
      </c>
      <c r="C5" s="27">
        <f>평일!M4</f>
        <v>0.26041666666666669</v>
      </c>
      <c r="D5" s="17">
        <v>2</v>
      </c>
      <c r="E5" s="27">
        <f>토요일!B4</f>
        <v>0.20138888888888887</v>
      </c>
      <c r="F5" s="27">
        <f>토요일!M4</f>
        <v>0.2673611111111111</v>
      </c>
      <c r="G5" s="17">
        <v>2</v>
      </c>
      <c r="H5" s="27">
        <f>공휴일!B4</f>
        <v>0.21527777777777779</v>
      </c>
      <c r="I5" s="27">
        <f>공휴일!M4</f>
        <v>0.27083333333333331</v>
      </c>
      <c r="J5" s="17">
        <v>2</v>
      </c>
      <c r="K5" s="27">
        <v>0.21527777777777779</v>
      </c>
      <c r="L5" s="27">
        <f>K5+TIME(0,80,0)</f>
        <v>0.27083333333333337</v>
      </c>
      <c r="M5" s="78"/>
      <c r="N5" s="80"/>
      <c r="O5" s="87">
        <v>0</v>
      </c>
      <c r="P5" s="87">
        <v>0</v>
      </c>
      <c r="Q5" s="87">
        <v>0</v>
      </c>
      <c r="R5" s="87">
        <v>0</v>
      </c>
      <c r="S5" s="85" t="s">
        <v>58</v>
      </c>
      <c r="T5" s="86">
        <v>13.2</v>
      </c>
      <c r="U5" s="86">
        <f>+T5+$U$6</f>
        <v>32.700000000000003</v>
      </c>
      <c r="V5" s="86">
        <f t="shared" si="0"/>
        <v>41.1</v>
      </c>
      <c r="W5" s="86">
        <f t="shared" si="1"/>
        <v>42</v>
      </c>
      <c r="X5" s="86">
        <f t="shared" si="2"/>
        <v>44.6</v>
      </c>
      <c r="Y5" s="86">
        <f t="shared" si="3"/>
        <v>46</v>
      </c>
      <c r="Z5" s="86">
        <f t="shared" si="4"/>
        <v>47.6</v>
      </c>
      <c r="AA5" s="86"/>
      <c r="AB5" s="86"/>
      <c r="AC5" s="84"/>
      <c r="AD5" s="88" t="s">
        <v>52</v>
      </c>
      <c r="AE5" s="90">
        <v>30</v>
      </c>
      <c r="AF5" s="89">
        <v>2700</v>
      </c>
      <c r="AG5" s="90">
        <v>5</v>
      </c>
      <c r="AH5" s="89">
        <v>100</v>
      </c>
    </row>
    <row r="6" spans="1:34" x14ac:dyDescent="0.3">
      <c r="A6" s="21" t="s">
        <v>34</v>
      </c>
      <c r="B6" s="31">
        <f>평일!B5</f>
        <v>0.20138888888888887</v>
      </c>
      <c r="C6" s="31">
        <f>평일!M5</f>
        <v>0.27083333333333331</v>
      </c>
      <c r="D6" s="17">
        <v>3</v>
      </c>
      <c r="E6" s="31">
        <f>토요일!B5</f>
        <v>0.21527777777777779</v>
      </c>
      <c r="F6" s="31">
        <f>토요일!M5</f>
        <v>0.28125</v>
      </c>
      <c r="G6" s="17">
        <v>3</v>
      </c>
      <c r="H6" s="31">
        <f>공휴일!B5</f>
        <v>0.23263888888888887</v>
      </c>
      <c r="I6" s="31">
        <f>공휴일!M5</f>
        <v>0.29166666666666669</v>
      </c>
      <c r="J6" s="17">
        <v>3</v>
      </c>
      <c r="K6" s="31">
        <v>0.24305555555555555</v>
      </c>
      <c r="L6" s="31">
        <f>K6+TIME(0,85,0)</f>
        <v>0.30208333333333331</v>
      </c>
      <c r="M6" s="78"/>
      <c r="N6" s="80"/>
      <c r="O6" s="87">
        <v>0</v>
      </c>
      <c r="P6" s="87">
        <v>0</v>
      </c>
      <c r="Q6" s="87">
        <v>0</v>
      </c>
      <c r="R6" s="87">
        <v>0</v>
      </c>
      <c r="S6" s="87">
        <v>0</v>
      </c>
      <c r="T6" s="85" t="s">
        <v>59</v>
      </c>
      <c r="U6" s="86">
        <v>19.5</v>
      </c>
      <c r="V6" s="86">
        <f t="shared" si="0"/>
        <v>27.9</v>
      </c>
      <c r="W6" s="86">
        <f t="shared" si="1"/>
        <v>28.799999999999997</v>
      </c>
      <c r="X6" s="86">
        <f t="shared" si="2"/>
        <v>31.4</v>
      </c>
      <c r="Y6" s="86">
        <f t="shared" si="3"/>
        <v>32.799999999999997</v>
      </c>
      <c r="Z6" s="86">
        <f t="shared" si="4"/>
        <v>34.4</v>
      </c>
      <c r="AA6" s="86"/>
      <c r="AB6" s="86"/>
      <c r="AC6" s="84"/>
      <c r="AD6" s="88" t="s">
        <v>53</v>
      </c>
      <c r="AE6" s="90">
        <v>30</v>
      </c>
      <c r="AF6" s="89">
        <v>2080</v>
      </c>
      <c r="AG6" s="90">
        <v>5</v>
      </c>
      <c r="AH6" s="89">
        <v>80</v>
      </c>
    </row>
    <row r="7" spans="1:34" x14ac:dyDescent="0.3">
      <c r="A7" s="22" t="s">
        <v>35</v>
      </c>
      <c r="B7" s="32">
        <f>평일!B6</f>
        <v>0.21875</v>
      </c>
      <c r="C7" s="32">
        <f>평일!M6</f>
        <v>0.28125</v>
      </c>
      <c r="D7" s="17">
        <v>4</v>
      </c>
      <c r="E7" s="32">
        <f>토요일!B6</f>
        <v>0.22916666666666666</v>
      </c>
      <c r="F7" s="32">
        <f>토요일!M6</f>
        <v>0.2951388888888889</v>
      </c>
      <c r="G7" s="17">
        <v>4</v>
      </c>
      <c r="H7" s="32">
        <f>공휴일!B6</f>
        <v>0.25</v>
      </c>
      <c r="I7" s="32">
        <f>공휴일!M6</f>
        <v>0.3125</v>
      </c>
      <c r="J7" s="17">
        <v>4</v>
      </c>
      <c r="K7" s="32">
        <v>0.27083333333333331</v>
      </c>
      <c r="L7" s="32">
        <f>K7+TIME(0,90,0)</f>
        <v>0.33333333333333331</v>
      </c>
      <c r="M7" s="78"/>
      <c r="N7" s="80"/>
      <c r="O7" s="87">
        <f>+ROUND($AF$4+$AH$4*3,-2)</f>
        <v>3000</v>
      </c>
      <c r="P7" s="87">
        <f>+ROUND($AF$4+$AH$4*2,-2)</f>
        <v>2900</v>
      </c>
      <c r="Q7" s="87">
        <f>+ROUND($AF$4+$AH$4*2,-2)</f>
        <v>2900</v>
      </c>
      <c r="R7" s="87">
        <f>+ROUND($AF$4+$AH$4*1,-2)</f>
        <v>2800</v>
      </c>
      <c r="S7" s="87">
        <f>+ROUND($AF$4+$AH$4*1,-2)</f>
        <v>2800</v>
      </c>
      <c r="T7" s="87">
        <v>0</v>
      </c>
      <c r="U7" s="85" t="s">
        <v>60</v>
      </c>
      <c r="V7" s="86">
        <v>8.4</v>
      </c>
      <c r="W7" s="86">
        <f t="shared" si="1"/>
        <v>9.3000000000000007</v>
      </c>
      <c r="X7" s="86">
        <f t="shared" si="2"/>
        <v>11.9</v>
      </c>
      <c r="Y7" s="86">
        <f t="shared" si="3"/>
        <v>13.3</v>
      </c>
      <c r="Z7" s="86">
        <f t="shared" si="4"/>
        <v>14.9</v>
      </c>
      <c r="AA7" s="86"/>
      <c r="AB7" s="86"/>
      <c r="AC7" s="84"/>
      <c r="AD7" s="88" t="s">
        <v>54</v>
      </c>
      <c r="AE7" s="90">
        <v>30</v>
      </c>
      <c r="AF7" s="89">
        <v>1900</v>
      </c>
      <c r="AG7" s="90">
        <v>5</v>
      </c>
      <c r="AH7" s="89">
        <v>50</v>
      </c>
    </row>
    <row r="8" spans="1:34" x14ac:dyDescent="0.3">
      <c r="A8" s="23" t="s">
        <v>36</v>
      </c>
      <c r="B8" s="30">
        <f>평일!B7</f>
        <v>0.23611111111111113</v>
      </c>
      <c r="C8" s="30">
        <f>평일!M7</f>
        <v>0.29166666666666669</v>
      </c>
      <c r="D8" s="17">
        <v>5</v>
      </c>
      <c r="E8" s="30">
        <f>토요일!B7</f>
        <v>0.24305555555555555</v>
      </c>
      <c r="F8" s="30">
        <f>토요일!M7</f>
        <v>0.30902777777777779</v>
      </c>
      <c r="G8" s="17">
        <v>5</v>
      </c>
      <c r="H8" s="30">
        <f>공휴일!B7</f>
        <v>0.2638888888888889</v>
      </c>
      <c r="I8" s="30">
        <f>공휴일!M7</f>
        <v>0.3298611111111111</v>
      </c>
      <c r="J8" s="17">
        <v>5</v>
      </c>
      <c r="K8" s="30">
        <v>0.2986111111111111</v>
      </c>
      <c r="L8" s="30">
        <f t="shared" ref="L8:L26" si="5">K8+TIME(0,90,0)</f>
        <v>0.3611111111111111</v>
      </c>
      <c r="M8" s="78"/>
      <c r="N8" s="80"/>
      <c r="O8" s="87">
        <f>+ROUND($AF$4+$AH$4*5,-2)</f>
        <v>3200</v>
      </c>
      <c r="P8" s="87">
        <f>+ROUND($AF$4+$AH$4*4,-2)</f>
        <v>3100</v>
      </c>
      <c r="Q8" s="87">
        <f>+ROUND($AF$4+$AH$4*4,-2)</f>
        <v>3100</v>
      </c>
      <c r="R8" s="87">
        <f>+ROUND($AF$4+$AH$4*3,-2)</f>
        <v>3000</v>
      </c>
      <c r="S8" s="87">
        <f>+ROUND($AF$4+$AH$4*3,-2)</f>
        <v>3000</v>
      </c>
      <c r="T8" s="87">
        <v>0</v>
      </c>
      <c r="U8" s="87">
        <v>0</v>
      </c>
      <c r="V8" s="85" t="s">
        <v>61</v>
      </c>
      <c r="W8" s="86">
        <v>0.9</v>
      </c>
      <c r="X8" s="86">
        <f t="shared" si="2"/>
        <v>3.5</v>
      </c>
      <c r="Y8" s="86">
        <f t="shared" si="3"/>
        <v>4.9000000000000004</v>
      </c>
      <c r="Z8" s="86">
        <f t="shared" si="4"/>
        <v>6.5</v>
      </c>
      <c r="AA8" s="86"/>
      <c r="AB8" s="86"/>
      <c r="AC8" s="84"/>
      <c r="AD8" s="84"/>
      <c r="AE8" s="84"/>
      <c r="AF8" s="84"/>
      <c r="AG8" s="84"/>
      <c r="AH8" s="84"/>
    </row>
    <row r="9" spans="1:34" x14ac:dyDescent="0.3">
      <c r="A9" s="20" t="s">
        <v>37</v>
      </c>
      <c r="B9" s="34">
        <f>평일!B8</f>
        <v>0.25</v>
      </c>
      <c r="C9" s="34">
        <f>평일!M8</f>
        <v>0.30555555555555552</v>
      </c>
      <c r="D9" s="17">
        <v>6</v>
      </c>
      <c r="E9" s="34">
        <f>토요일!B8</f>
        <v>0.25694444444444448</v>
      </c>
      <c r="F9" s="34">
        <f>토요일!M8</f>
        <v>0.32291666666666669</v>
      </c>
      <c r="G9" s="17">
        <v>6</v>
      </c>
      <c r="H9" s="34">
        <f>공휴일!B8</f>
        <v>0.27777777777777779</v>
      </c>
      <c r="I9" s="34">
        <f>공휴일!M8</f>
        <v>0.34722222222222227</v>
      </c>
      <c r="J9" s="17">
        <v>6</v>
      </c>
      <c r="K9" s="29">
        <v>0.3263888888888889</v>
      </c>
      <c r="L9" s="29">
        <f t="shared" si="5"/>
        <v>0.3888888888888889</v>
      </c>
      <c r="M9" s="78"/>
      <c r="N9" s="80"/>
      <c r="O9" s="87">
        <f>+ROUND($AF$4+$AH$4*5,-2)</f>
        <v>3200</v>
      </c>
      <c r="P9" s="87">
        <f>+ROUND($AF$4+$AH$4*4,-2)</f>
        <v>3100</v>
      </c>
      <c r="Q9" s="87">
        <f>+ROUND($AF$4+$AH$4*4,-2)</f>
        <v>3100</v>
      </c>
      <c r="R9" s="87">
        <f>+ROUND($AF$4+$AH$4*3,-2)</f>
        <v>3000</v>
      </c>
      <c r="S9" s="87">
        <f>+ROUND($AF$4+$AH$4*3,-2)</f>
        <v>3000</v>
      </c>
      <c r="T9" s="87">
        <v>0</v>
      </c>
      <c r="U9" s="87">
        <v>0</v>
      </c>
      <c r="V9" s="87">
        <v>0</v>
      </c>
      <c r="W9" s="85" t="s">
        <v>62</v>
      </c>
      <c r="X9" s="86">
        <v>2.6</v>
      </c>
      <c r="Y9" s="86">
        <f t="shared" si="3"/>
        <v>4</v>
      </c>
      <c r="Z9" s="86">
        <f t="shared" si="4"/>
        <v>5.6</v>
      </c>
      <c r="AA9" s="86"/>
      <c r="AB9" s="86"/>
      <c r="AC9" s="84"/>
      <c r="AD9" s="84"/>
      <c r="AE9" s="84"/>
      <c r="AF9" s="84"/>
      <c r="AG9" s="84"/>
      <c r="AH9" s="84"/>
    </row>
    <row r="10" spans="1:34" x14ac:dyDescent="0.3">
      <c r="A10" s="24" t="s">
        <v>38</v>
      </c>
      <c r="B10" s="35">
        <f>평일!B9</f>
        <v>0.2638888888888889</v>
      </c>
      <c r="C10" s="35">
        <f>평일!M9</f>
        <v>0.31944444444444448</v>
      </c>
      <c r="D10" s="17">
        <v>7</v>
      </c>
      <c r="E10" s="35">
        <f>토요일!B9</f>
        <v>0.27430555555555552</v>
      </c>
      <c r="F10" s="35">
        <f>토요일!M9</f>
        <v>0.34027777777777773</v>
      </c>
      <c r="G10" s="17">
        <v>7</v>
      </c>
      <c r="H10" s="35">
        <f>공휴일!B9</f>
        <v>0.29166666666666669</v>
      </c>
      <c r="I10" s="35">
        <f>공휴일!M9</f>
        <v>0.36805555555555558</v>
      </c>
      <c r="J10" s="17">
        <v>7</v>
      </c>
      <c r="K10" s="27">
        <v>0.3611111111111111</v>
      </c>
      <c r="L10" s="27">
        <f t="shared" si="5"/>
        <v>0.4236111111111111</v>
      </c>
      <c r="M10" s="78"/>
      <c r="N10" s="80"/>
      <c r="O10" s="87">
        <f>+ROUND($AF$4+$AH$4*5,-2)</f>
        <v>3200</v>
      </c>
      <c r="P10" s="87">
        <f>+ROUND($AF$4+$AH$4*5,-2)</f>
        <v>3200</v>
      </c>
      <c r="Q10" s="87">
        <f>+ROUND($AF$4+$AH$4*4,-2)</f>
        <v>3100</v>
      </c>
      <c r="R10" s="87">
        <f>+ROUND($AF$4+$AH$4*4,-2)</f>
        <v>3100</v>
      </c>
      <c r="S10" s="87">
        <f>+ROUND($AF$4+$AH$4*3,-2)</f>
        <v>3000</v>
      </c>
      <c r="T10" s="87">
        <f>+ROUND($AF$4+$AH$4*1,-2)</f>
        <v>2800</v>
      </c>
      <c r="U10" s="87">
        <v>0</v>
      </c>
      <c r="V10" s="87">
        <v>0</v>
      </c>
      <c r="W10" s="87">
        <v>0</v>
      </c>
      <c r="X10" s="91" t="s">
        <v>63</v>
      </c>
      <c r="Y10" s="86">
        <v>1.4</v>
      </c>
      <c r="Z10" s="86">
        <f t="shared" si="4"/>
        <v>3</v>
      </c>
      <c r="AA10" s="86"/>
      <c r="AB10" s="86"/>
      <c r="AC10" s="84"/>
      <c r="AD10" s="84"/>
      <c r="AE10" s="84"/>
      <c r="AF10" s="84"/>
      <c r="AG10" s="84"/>
      <c r="AH10" s="84"/>
    </row>
    <row r="11" spans="1:34" x14ac:dyDescent="0.3">
      <c r="A11" s="19" t="s">
        <v>39</v>
      </c>
      <c r="B11" s="36">
        <f>평일!B10</f>
        <v>0.27777777777777779</v>
      </c>
      <c r="C11" s="36">
        <f>평일!M10</f>
        <v>0.33680555555555558</v>
      </c>
      <c r="D11" s="17">
        <v>8</v>
      </c>
      <c r="E11" s="36">
        <f>토요일!B10</f>
        <v>0.29166666666666669</v>
      </c>
      <c r="F11" s="36">
        <f>토요일!M10</f>
        <v>0.3576388888888889</v>
      </c>
      <c r="G11" s="17">
        <v>8</v>
      </c>
      <c r="H11" s="36">
        <f>공휴일!B10</f>
        <v>0.31944444444444448</v>
      </c>
      <c r="I11" s="36">
        <f>공휴일!M10</f>
        <v>0.3888888888888889</v>
      </c>
      <c r="J11" s="17">
        <v>8</v>
      </c>
      <c r="K11" s="31">
        <v>0.39930555555555558</v>
      </c>
      <c r="L11" s="31">
        <f t="shared" si="5"/>
        <v>0.46180555555555558</v>
      </c>
      <c r="M11" s="78"/>
      <c r="N11" s="80"/>
      <c r="O11" s="87">
        <f>+ROUND($AF$4+$AH$4*5,-2)</f>
        <v>3200</v>
      </c>
      <c r="P11" s="87">
        <f>+ROUND($AF$4+$AH$4*5,-2)</f>
        <v>3200</v>
      </c>
      <c r="Q11" s="87">
        <f>+ROUND($AF$4+$AH$4*5,-2)</f>
        <v>3200</v>
      </c>
      <c r="R11" s="87">
        <f>+ROUND($AF$4+$AH$4*4,-2)</f>
        <v>3100</v>
      </c>
      <c r="S11" s="87">
        <f>+ROUND($AF$4+$AH$4*4,-2)</f>
        <v>3100</v>
      </c>
      <c r="T11" s="87">
        <f>+ROUND($AF$4+$AH$4*1,-2)</f>
        <v>2800</v>
      </c>
      <c r="U11" s="87">
        <v>0</v>
      </c>
      <c r="V11" s="87">
        <v>0</v>
      </c>
      <c r="W11" s="87">
        <v>0</v>
      </c>
      <c r="X11" s="87">
        <v>0</v>
      </c>
      <c r="Y11" s="85" t="s">
        <v>64</v>
      </c>
      <c r="Z11" s="86">
        <v>1.6</v>
      </c>
      <c r="AA11" s="86"/>
      <c r="AB11" s="86"/>
      <c r="AC11" s="84"/>
      <c r="AD11" s="84"/>
      <c r="AE11" s="84"/>
      <c r="AF11" s="84"/>
      <c r="AG11" s="84"/>
      <c r="AH11" s="84"/>
    </row>
    <row r="12" spans="1:34" x14ac:dyDescent="0.3">
      <c r="A12" s="25" t="s">
        <v>40</v>
      </c>
      <c r="B12" s="37">
        <f>평일!B11</f>
        <v>0.28819444444444448</v>
      </c>
      <c r="C12" s="37">
        <f>평일!M11</f>
        <v>0.35416666666666669</v>
      </c>
      <c r="D12" s="17">
        <v>9</v>
      </c>
      <c r="E12" s="8">
        <f>토요일!B11</f>
        <v>0.3125</v>
      </c>
      <c r="F12" s="8">
        <f>토요일!M11</f>
        <v>0.37847222222222227</v>
      </c>
      <c r="G12" s="17">
        <v>9</v>
      </c>
      <c r="H12" s="27">
        <f>공휴일!B11</f>
        <v>0.34722222222222227</v>
      </c>
      <c r="I12" s="27">
        <f>공휴일!M11</f>
        <v>0.41666666666666669</v>
      </c>
      <c r="J12" s="17">
        <v>9</v>
      </c>
      <c r="K12" s="32">
        <v>0.4236111111111111</v>
      </c>
      <c r="L12" s="32">
        <f t="shared" si="5"/>
        <v>0.4861111111111111</v>
      </c>
      <c r="M12" s="78"/>
      <c r="N12" s="80"/>
      <c r="O12" s="87">
        <f>+ROUND($AF$4+$AH$4*6,-2)</f>
        <v>3300</v>
      </c>
      <c r="P12" s="87">
        <f>+ROUND($AF$4+$AH$4*5,-2)</f>
        <v>3200</v>
      </c>
      <c r="Q12" s="87">
        <f>+ROUND($AF$4+$AH$4*5,-2)</f>
        <v>3200</v>
      </c>
      <c r="R12" s="87">
        <f>+ROUND($AF$4+$AH$4*4,-2)</f>
        <v>3100</v>
      </c>
      <c r="S12" s="87">
        <f>+ROUND($AF$4+$AH$4*4,-2)</f>
        <v>3100</v>
      </c>
      <c r="T12" s="87">
        <f>+ROUND($AF$4+$AH$4*1,-2)</f>
        <v>2800</v>
      </c>
      <c r="U12" s="87">
        <v>0</v>
      </c>
      <c r="V12" s="87">
        <v>0</v>
      </c>
      <c r="W12" s="87">
        <v>0</v>
      </c>
      <c r="X12" s="87">
        <v>0</v>
      </c>
      <c r="Y12" s="87">
        <f>+$AF$4</f>
        <v>2700</v>
      </c>
      <c r="Z12" s="91" t="s">
        <v>43</v>
      </c>
      <c r="AA12" s="86"/>
      <c r="AB12" s="86"/>
      <c r="AC12" s="84"/>
      <c r="AD12" s="84"/>
      <c r="AE12" s="84"/>
      <c r="AF12" s="84"/>
      <c r="AG12" s="84"/>
      <c r="AH12" s="84"/>
    </row>
    <row r="13" spans="1:34" x14ac:dyDescent="0.3">
      <c r="A13" s="26" t="s">
        <v>41</v>
      </c>
      <c r="B13" s="33">
        <f>평일!B12</f>
        <v>0.2986111111111111</v>
      </c>
      <c r="C13" s="33">
        <f>평일!M12</f>
        <v>0.36805555555555558</v>
      </c>
      <c r="D13" s="17">
        <v>10</v>
      </c>
      <c r="E13" s="27">
        <v>0.33680555555555558</v>
      </c>
      <c r="F13" s="27">
        <f>토요일!M12</f>
        <v>0.40277777777777773</v>
      </c>
      <c r="G13" s="17">
        <v>10</v>
      </c>
      <c r="H13" s="31">
        <f>공휴일!B12</f>
        <v>0.375</v>
      </c>
      <c r="I13" s="31">
        <f>공휴일!M12</f>
        <v>0.44444444444444442</v>
      </c>
      <c r="J13" s="17">
        <v>10</v>
      </c>
      <c r="K13" s="30">
        <v>0.4513888888888889</v>
      </c>
      <c r="L13" s="30">
        <f t="shared" si="5"/>
        <v>0.51388888888888884</v>
      </c>
      <c r="M13" s="78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6"/>
      <c r="AB13" s="86"/>
      <c r="AC13" s="84"/>
      <c r="AD13" s="84"/>
      <c r="AE13" s="84"/>
      <c r="AF13" s="84"/>
      <c r="AG13" s="84"/>
      <c r="AH13" s="84"/>
    </row>
    <row r="14" spans="1:34" ht="16.5" customHeight="1" x14ac:dyDescent="0.3">
      <c r="A14" s="45" t="s">
        <v>31</v>
      </c>
      <c r="B14" s="8">
        <f>평일!B13</f>
        <v>0.3125</v>
      </c>
      <c r="C14" s="8">
        <f>평일!M13</f>
        <v>0.38194444444444442</v>
      </c>
      <c r="D14" s="17">
        <v>11</v>
      </c>
      <c r="E14" s="31">
        <v>0.3611111111111111</v>
      </c>
      <c r="F14" s="31">
        <f>토요일!M13</f>
        <v>0.42708333333333331</v>
      </c>
      <c r="G14" s="17">
        <v>11</v>
      </c>
      <c r="H14" s="32">
        <f>공휴일!B13</f>
        <v>0.40277777777777773</v>
      </c>
      <c r="I14" s="32">
        <f>공휴일!M13</f>
        <v>0.47222222222222227</v>
      </c>
      <c r="J14" s="17">
        <v>11</v>
      </c>
      <c r="K14" s="29">
        <v>0.47916666666666669</v>
      </c>
      <c r="L14" s="29">
        <f t="shared" si="5"/>
        <v>0.54166666666666674</v>
      </c>
      <c r="M14" s="78"/>
      <c r="N14" s="80" t="s">
        <v>66</v>
      </c>
      <c r="O14" s="85" t="str">
        <f>+O1</f>
        <v>군포시청</v>
      </c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4"/>
      <c r="AD14" s="84"/>
      <c r="AE14" s="84"/>
      <c r="AF14" s="84"/>
      <c r="AG14" s="84"/>
      <c r="AH14" s="84"/>
    </row>
    <row r="15" spans="1:34" x14ac:dyDescent="0.3">
      <c r="A15" s="46"/>
      <c r="B15" s="27">
        <f>평일!B14</f>
        <v>0.3263888888888889</v>
      </c>
      <c r="C15" s="27">
        <f>평일!M14</f>
        <v>0.39583333333333331</v>
      </c>
      <c r="D15" s="17">
        <v>12</v>
      </c>
      <c r="E15" s="32">
        <f>토요일!B14</f>
        <v>0.38541666666666669</v>
      </c>
      <c r="F15" s="32">
        <f>토요일!M14</f>
        <v>0.4513888888888889</v>
      </c>
      <c r="G15" s="17">
        <v>12</v>
      </c>
      <c r="H15" s="30">
        <f>공휴일!B14</f>
        <v>0.43055555555555558</v>
      </c>
      <c r="I15" s="30">
        <f>공휴일!M14</f>
        <v>0.5</v>
      </c>
      <c r="J15" s="17">
        <v>12</v>
      </c>
      <c r="K15" s="27">
        <v>0.50694444444444442</v>
      </c>
      <c r="L15" s="27">
        <f t="shared" si="5"/>
        <v>0.56944444444444442</v>
      </c>
      <c r="M15" s="94"/>
      <c r="N15" s="80"/>
      <c r="O15" s="87">
        <f>+$AF$6</f>
        <v>2080</v>
      </c>
      <c r="P15" s="85" t="str">
        <f>+P2</f>
        <v>금정역</v>
      </c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4"/>
      <c r="AD15" s="84"/>
      <c r="AE15" s="84"/>
      <c r="AF15" s="84"/>
      <c r="AG15" s="84"/>
      <c r="AH15" s="84"/>
    </row>
    <row r="16" spans="1:34" ht="16.5" customHeight="1" x14ac:dyDescent="0.3">
      <c r="A16" s="46"/>
      <c r="B16" s="31">
        <f>평일!B15</f>
        <v>0.33680555555555558</v>
      </c>
      <c r="C16" s="31">
        <f>평일!M15</f>
        <v>0.40972222222222227</v>
      </c>
      <c r="D16" s="17">
        <v>13</v>
      </c>
      <c r="E16" s="30">
        <f>토요일!B15</f>
        <v>0.40625</v>
      </c>
      <c r="F16" s="30">
        <f>토요일!M15</f>
        <v>0.47569444444444442</v>
      </c>
      <c r="G16" s="17">
        <v>13</v>
      </c>
      <c r="H16" s="34">
        <f>공휴일!B15</f>
        <v>0.4513888888888889</v>
      </c>
      <c r="I16" s="34">
        <f>공휴일!M15</f>
        <v>0.52083333333333337</v>
      </c>
      <c r="J16" s="17">
        <v>13</v>
      </c>
      <c r="K16" s="31">
        <v>0.53819444444444442</v>
      </c>
      <c r="L16" s="31">
        <f t="shared" si="5"/>
        <v>0.60069444444444442</v>
      </c>
      <c r="M16" s="78"/>
      <c r="N16" s="80"/>
      <c r="O16" s="87">
        <v>0</v>
      </c>
      <c r="P16" s="87">
        <v>0</v>
      </c>
      <c r="Q16" s="85" t="str">
        <f>+Q3</f>
        <v>범계역</v>
      </c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4"/>
      <c r="AD16" s="84"/>
      <c r="AE16" s="84"/>
      <c r="AF16" s="84"/>
      <c r="AG16" s="84"/>
      <c r="AH16" s="84"/>
    </row>
    <row r="17" spans="1:34" x14ac:dyDescent="0.3">
      <c r="A17" s="46"/>
      <c r="B17" s="32">
        <f>평일!B16</f>
        <v>0.34722222222222227</v>
      </c>
      <c r="C17" s="32">
        <f>평일!M16</f>
        <v>0.4236111111111111</v>
      </c>
      <c r="D17" s="17">
        <v>14</v>
      </c>
      <c r="E17" s="34">
        <f>토요일!B16</f>
        <v>0.42708333333333331</v>
      </c>
      <c r="F17" s="34">
        <f>토요일!M16</f>
        <v>0.49652777777777773</v>
      </c>
      <c r="G17" s="17">
        <v>14</v>
      </c>
      <c r="H17" s="35">
        <f>공휴일!B16</f>
        <v>0.47222222222222227</v>
      </c>
      <c r="I17" s="35">
        <f>공휴일!M16</f>
        <v>0.54166666666666663</v>
      </c>
      <c r="J17" s="17">
        <v>14</v>
      </c>
      <c r="K17" s="32">
        <v>0.56944444444444442</v>
      </c>
      <c r="L17" s="32">
        <f t="shared" si="5"/>
        <v>0.63194444444444442</v>
      </c>
      <c r="M17" s="78"/>
      <c r="N17" s="80"/>
      <c r="O17" s="87">
        <v>0</v>
      </c>
      <c r="P17" s="87">
        <v>0</v>
      </c>
      <c r="Q17" s="87">
        <v>0</v>
      </c>
      <c r="R17" s="85" t="str">
        <f>+R4</f>
        <v>비산사거리</v>
      </c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4"/>
      <c r="AD17" s="84"/>
      <c r="AE17" s="84"/>
      <c r="AF17" s="84"/>
      <c r="AG17" s="84"/>
      <c r="AH17" s="84"/>
    </row>
    <row r="18" spans="1:34" x14ac:dyDescent="0.3">
      <c r="A18" s="46"/>
      <c r="B18" s="30">
        <f>평일!B17</f>
        <v>0.36458333333333331</v>
      </c>
      <c r="C18" s="30">
        <f>평일!M17</f>
        <v>0.44097222222222227</v>
      </c>
      <c r="D18" s="17">
        <v>15</v>
      </c>
      <c r="E18" s="35">
        <f>토요일!B17</f>
        <v>0.44791666666666669</v>
      </c>
      <c r="F18" s="35">
        <f>토요일!M17</f>
        <v>0.51736111111111105</v>
      </c>
      <c r="G18" s="17">
        <v>15</v>
      </c>
      <c r="H18" s="36">
        <f>공휴일!B17</f>
        <v>0.49305555555555558</v>
      </c>
      <c r="I18" s="36">
        <f>공휴일!M17</f>
        <v>0.56597222222222221</v>
      </c>
      <c r="J18" s="17">
        <v>15</v>
      </c>
      <c r="K18" s="30">
        <v>0.60416666666666663</v>
      </c>
      <c r="L18" s="30">
        <f t="shared" si="5"/>
        <v>0.66666666666666663</v>
      </c>
      <c r="M18" s="78"/>
      <c r="N18" s="80"/>
      <c r="O18" s="87">
        <v>0</v>
      </c>
      <c r="P18" s="87">
        <v>0</v>
      </c>
      <c r="Q18" s="87">
        <v>0</v>
      </c>
      <c r="R18" s="87">
        <v>0</v>
      </c>
      <c r="S18" s="85" t="str">
        <f>+S5</f>
        <v>대동문고</v>
      </c>
      <c r="T18" s="86"/>
      <c r="U18" s="86"/>
      <c r="V18" s="86"/>
      <c r="W18" s="86"/>
      <c r="X18" s="86"/>
      <c r="Y18" s="86"/>
      <c r="Z18" s="86"/>
      <c r="AA18" s="84"/>
      <c r="AB18" s="84"/>
      <c r="AC18" s="84"/>
      <c r="AD18" s="84"/>
      <c r="AE18" s="84"/>
      <c r="AF18" s="84"/>
      <c r="AG18" s="84"/>
      <c r="AH18" s="84"/>
    </row>
    <row r="19" spans="1:34" x14ac:dyDescent="0.3">
      <c r="A19" s="46"/>
      <c r="B19" s="34">
        <f>평일!B18</f>
        <v>0.38194444444444442</v>
      </c>
      <c r="C19" s="34">
        <f>평일!M18</f>
        <v>0.45833333333333331</v>
      </c>
      <c r="D19" s="17">
        <v>16</v>
      </c>
      <c r="E19" s="36">
        <f>토요일!B18</f>
        <v>0.46875</v>
      </c>
      <c r="F19" s="36">
        <f>토요일!M18</f>
        <v>0.53819444444444442</v>
      </c>
      <c r="G19" s="17">
        <v>16</v>
      </c>
      <c r="H19" s="27">
        <f>공휴일!B18</f>
        <v>0.52083333333333337</v>
      </c>
      <c r="I19" s="27">
        <f>공휴일!M18</f>
        <v>0.59027777777777779</v>
      </c>
      <c r="J19" s="17">
        <v>16</v>
      </c>
      <c r="K19" s="29">
        <v>0.63888888888888895</v>
      </c>
      <c r="L19" s="29">
        <f t="shared" si="5"/>
        <v>0.70138888888888895</v>
      </c>
      <c r="M19" s="78"/>
      <c r="N19" s="80"/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5" t="str">
        <f>+T6</f>
        <v>시흥TG</v>
      </c>
      <c r="U19" s="86"/>
      <c r="V19" s="86"/>
      <c r="W19" s="86"/>
      <c r="X19" s="86"/>
      <c r="Y19" s="86"/>
      <c r="Z19" s="86"/>
      <c r="AA19" s="86"/>
      <c r="AB19" s="86"/>
      <c r="AC19" s="84"/>
      <c r="AD19" s="84"/>
      <c r="AE19" s="84"/>
      <c r="AF19" s="84"/>
      <c r="AG19" s="84"/>
      <c r="AH19" s="84"/>
    </row>
    <row r="20" spans="1:34" x14ac:dyDescent="0.3">
      <c r="A20" s="46"/>
      <c r="B20" s="35">
        <f>평일!B19</f>
        <v>0.39930555555555558</v>
      </c>
      <c r="C20" s="35">
        <f>평일!M19</f>
        <v>0.47569444444444442</v>
      </c>
      <c r="D20" s="17">
        <v>17</v>
      </c>
      <c r="E20" s="8">
        <f>토요일!B19</f>
        <v>0.49305555555555558</v>
      </c>
      <c r="F20" s="8">
        <f>토요일!M19</f>
        <v>0.5625</v>
      </c>
      <c r="G20" s="17">
        <v>17</v>
      </c>
      <c r="H20" s="31">
        <f>공휴일!B19</f>
        <v>0.54861111111111105</v>
      </c>
      <c r="I20" s="31">
        <f>공휴일!M19</f>
        <v>0.61458333333333337</v>
      </c>
      <c r="J20" s="17">
        <v>17</v>
      </c>
      <c r="K20" s="27">
        <v>0.67361111111111116</v>
      </c>
      <c r="L20" s="27">
        <f t="shared" si="5"/>
        <v>0.73611111111111116</v>
      </c>
      <c r="M20" s="78"/>
      <c r="N20" s="80"/>
      <c r="O20" s="87">
        <f>+ROUND($AF$6+$AH$6*3,-1)</f>
        <v>2320</v>
      </c>
      <c r="P20" s="87">
        <f>+ROUND($AF$6+$AH$6*2,-1)</f>
        <v>2240</v>
      </c>
      <c r="Q20" s="87">
        <f>+ROUND($AF$6+$AH$6*2,-1)</f>
        <v>2240</v>
      </c>
      <c r="R20" s="87">
        <f>+ROUND($AF$6+$AH$6*1,-1)</f>
        <v>2160</v>
      </c>
      <c r="S20" s="87">
        <f>+ROUND($AF$6+$AH$6*1,-1)</f>
        <v>2160</v>
      </c>
      <c r="T20" s="87">
        <v>0</v>
      </c>
      <c r="U20" s="85" t="str">
        <f>+U7</f>
        <v>김포TG</v>
      </c>
      <c r="V20" s="86"/>
      <c r="W20" s="86"/>
      <c r="X20" s="86"/>
      <c r="Y20" s="86"/>
      <c r="Z20" s="86"/>
      <c r="AA20" s="86"/>
      <c r="AB20" s="86"/>
      <c r="AC20" s="84"/>
      <c r="AD20" s="84"/>
      <c r="AE20" s="84"/>
      <c r="AF20" s="84"/>
      <c r="AG20" s="84"/>
      <c r="AH20" s="84"/>
    </row>
    <row r="21" spans="1:34" x14ac:dyDescent="0.3">
      <c r="A21" s="46"/>
      <c r="B21" s="36">
        <f>평일!B20</f>
        <v>0.41666666666666669</v>
      </c>
      <c r="C21" s="36">
        <f>평일!M20</f>
        <v>0.49305555555555558</v>
      </c>
      <c r="D21" s="17">
        <v>18</v>
      </c>
      <c r="E21" s="27">
        <f>토요일!B20</f>
        <v>0.51736111111111105</v>
      </c>
      <c r="F21" s="27">
        <f>토요일!M20</f>
        <v>0.58680555555555558</v>
      </c>
      <c r="G21" s="17">
        <v>18</v>
      </c>
      <c r="H21" s="32">
        <f>공휴일!B20</f>
        <v>0.57638888888888895</v>
      </c>
      <c r="I21" s="32">
        <f>공휴일!M20</f>
        <v>0.63888888888888895</v>
      </c>
      <c r="J21" s="17">
        <v>18</v>
      </c>
      <c r="K21" s="31">
        <v>0.70833333333333337</v>
      </c>
      <c r="L21" s="31">
        <f t="shared" si="5"/>
        <v>0.77083333333333337</v>
      </c>
      <c r="M21" s="78"/>
      <c r="N21" s="80"/>
      <c r="O21" s="87">
        <f>+ROUND($AF$6+$AH$6*5,-1)</f>
        <v>2480</v>
      </c>
      <c r="P21" s="87">
        <f>+ROUND($AF$6+$AH$6*4,-1)</f>
        <v>2400</v>
      </c>
      <c r="Q21" s="87">
        <f>+ROUND($AF$6+$AH$6*4,-1)</f>
        <v>2400</v>
      </c>
      <c r="R21" s="87">
        <f>+ROUND($AF$6+$AH$6*3,-1)</f>
        <v>2320</v>
      </c>
      <c r="S21" s="87">
        <f>+ROUND($AF$6+$AH$6*3,-1)</f>
        <v>2320</v>
      </c>
      <c r="T21" s="87">
        <v>0</v>
      </c>
      <c r="U21" s="87">
        <v>0</v>
      </c>
      <c r="V21" s="85" t="str">
        <f>+V8</f>
        <v>백석역</v>
      </c>
      <c r="W21" s="86"/>
      <c r="X21" s="86"/>
      <c r="Y21" s="86"/>
      <c r="Z21" s="86"/>
      <c r="AA21" s="86"/>
      <c r="AB21" s="86"/>
      <c r="AC21" s="84"/>
      <c r="AD21" s="84"/>
      <c r="AE21" s="84"/>
      <c r="AF21" s="84"/>
      <c r="AG21" s="84"/>
      <c r="AH21" s="84"/>
    </row>
    <row r="22" spans="1:34" x14ac:dyDescent="0.3">
      <c r="A22" s="46"/>
      <c r="B22" s="37">
        <f>평일!B21</f>
        <v>0.4375</v>
      </c>
      <c r="C22" s="37">
        <f>평일!M21</f>
        <v>0.51041666666666663</v>
      </c>
      <c r="D22" s="17">
        <v>19</v>
      </c>
      <c r="E22" s="31">
        <f>토요일!B21</f>
        <v>0.54166666666666663</v>
      </c>
      <c r="F22" s="31">
        <f>토요일!M21</f>
        <v>0.61805555555555558</v>
      </c>
      <c r="G22" s="17">
        <v>19</v>
      </c>
      <c r="H22" s="30">
        <f>공휴일!B21</f>
        <v>0.59722222222222221</v>
      </c>
      <c r="I22" s="30">
        <f>공휴일!M21</f>
        <v>0.66319444444444442</v>
      </c>
      <c r="J22" s="17">
        <v>19</v>
      </c>
      <c r="K22" s="32">
        <v>0.74305555555555547</v>
      </c>
      <c r="L22" s="32">
        <f t="shared" si="5"/>
        <v>0.80555555555555547</v>
      </c>
      <c r="M22" s="78"/>
      <c r="N22" s="80"/>
      <c r="O22" s="87">
        <f>+ROUND($AF$6+$AH$6*5,-1)</f>
        <v>2480</v>
      </c>
      <c r="P22" s="87">
        <f>+ROUND($AF$6+$AH$6*4,-1)</f>
        <v>2400</v>
      </c>
      <c r="Q22" s="87">
        <f>+ROUND($AF$6+$AH$6*4,-1)</f>
        <v>2400</v>
      </c>
      <c r="R22" s="87">
        <f>+ROUND($AF$6+$AH$6*3,-1)</f>
        <v>2320</v>
      </c>
      <c r="S22" s="87">
        <f>+ROUND($AF$6+$AH$6*3,-1)</f>
        <v>2320</v>
      </c>
      <c r="T22" s="87">
        <v>0</v>
      </c>
      <c r="U22" s="87">
        <v>0</v>
      </c>
      <c r="V22" s="87">
        <v>0</v>
      </c>
      <c r="W22" s="85" t="str">
        <f>+W9</f>
        <v>마두역</v>
      </c>
      <c r="X22" s="86"/>
      <c r="Y22" s="86"/>
      <c r="Z22" s="86"/>
      <c r="AA22" s="86"/>
      <c r="AB22" s="86"/>
      <c r="AC22" s="84"/>
      <c r="AD22" s="84"/>
      <c r="AE22" s="84"/>
      <c r="AF22" s="84"/>
      <c r="AG22" s="84"/>
      <c r="AH22" s="84"/>
    </row>
    <row r="23" spans="1:34" x14ac:dyDescent="0.3">
      <c r="A23" s="46"/>
      <c r="B23" s="33">
        <f>평일!B22</f>
        <v>0.45833333333333331</v>
      </c>
      <c r="C23" s="33">
        <f>평일!M22</f>
        <v>0.52777777777777779</v>
      </c>
      <c r="D23" s="17">
        <v>20</v>
      </c>
      <c r="E23" s="32">
        <f>토요일!B22</f>
        <v>0.56597222222222221</v>
      </c>
      <c r="F23" s="32">
        <f>토요일!M22</f>
        <v>0.63541666666666663</v>
      </c>
      <c r="G23" s="17">
        <v>20</v>
      </c>
      <c r="H23" s="34">
        <f>공휴일!B22</f>
        <v>0.61805555555555558</v>
      </c>
      <c r="I23" s="34">
        <f>공휴일!M22</f>
        <v>0.6875</v>
      </c>
      <c r="J23" s="17">
        <v>20</v>
      </c>
      <c r="K23" s="30">
        <v>0.77083333333333337</v>
      </c>
      <c r="L23" s="30">
        <f t="shared" si="5"/>
        <v>0.83333333333333337</v>
      </c>
      <c r="M23" s="78"/>
      <c r="N23" s="80"/>
      <c r="O23" s="87">
        <f>+ROUND($AF$6+$AH$6*5,-1)</f>
        <v>2480</v>
      </c>
      <c r="P23" s="87">
        <f>+ROUND($AF$6+$AH$6*5,-1)</f>
        <v>2480</v>
      </c>
      <c r="Q23" s="87">
        <f>+ROUND($AF$6+$AH$6*4,-1)</f>
        <v>2400</v>
      </c>
      <c r="R23" s="87">
        <f>+ROUND($AF$6+$AH$6*4,-1)</f>
        <v>2400</v>
      </c>
      <c r="S23" s="87">
        <f>+ROUND($AF$6+$AH$6*3,-1)</f>
        <v>2320</v>
      </c>
      <c r="T23" s="87">
        <f>+ROUND($AF$6+$AH$6*1,-1)</f>
        <v>2160</v>
      </c>
      <c r="U23" s="87">
        <v>0</v>
      </c>
      <c r="V23" s="87">
        <v>0</v>
      </c>
      <c r="W23" s="87">
        <v>0</v>
      </c>
      <c r="X23" s="85" t="str">
        <f>+X10</f>
        <v>주엽역</v>
      </c>
      <c r="Y23" s="86"/>
      <c r="Z23" s="86"/>
      <c r="AA23" s="86"/>
      <c r="AB23" s="86"/>
      <c r="AC23" s="84"/>
      <c r="AD23" s="84"/>
      <c r="AE23" s="84"/>
      <c r="AF23" s="84"/>
      <c r="AG23" s="84"/>
      <c r="AH23" s="84"/>
    </row>
    <row r="24" spans="1:34" x14ac:dyDescent="0.3">
      <c r="A24" s="46"/>
      <c r="B24" s="8">
        <f>평일!B23</f>
        <v>0.47916666666666669</v>
      </c>
      <c r="C24" s="8">
        <f>평일!M23</f>
        <v>0.54861111111111105</v>
      </c>
      <c r="D24" s="17">
        <v>21</v>
      </c>
      <c r="E24" s="30">
        <f>토요일!B23</f>
        <v>0.59027777777777779</v>
      </c>
      <c r="F24" s="30">
        <f>토요일!M23</f>
        <v>0.65972222222222221</v>
      </c>
      <c r="G24" s="17">
        <v>21</v>
      </c>
      <c r="H24" s="35">
        <f>공휴일!B23</f>
        <v>0.63888888888888895</v>
      </c>
      <c r="I24" s="35">
        <f>공휴일!M23</f>
        <v>0.70833333333333337</v>
      </c>
      <c r="J24" s="17">
        <v>21</v>
      </c>
      <c r="K24" s="29">
        <v>0.80555555555555547</v>
      </c>
      <c r="L24" s="29">
        <f t="shared" si="5"/>
        <v>0.86805555555555547</v>
      </c>
      <c r="M24" s="78"/>
      <c r="N24" s="80"/>
      <c r="O24" s="87">
        <f>+ROUND($AF$6+$AH$6*5,-1)</f>
        <v>2480</v>
      </c>
      <c r="P24" s="87">
        <f>+ROUND($AF$6+$AH$6*5,-1)</f>
        <v>2480</v>
      </c>
      <c r="Q24" s="87">
        <f>+ROUND($AF$6+$AH$6*5,-1)</f>
        <v>2480</v>
      </c>
      <c r="R24" s="87">
        <f>+ROUND($AF$6+$AH$6*4,-1)</f>
        <v>2400</v>
      </c>
      <c r="S24" s="87">
        <f>+ROUND($AF$6+$AH$6*4,-1)</f>
        <v>2400</v>
      </c>
      <c r="T24" s="87">
        <f>+ROUND($AF$6+$AH$6*1,-1)</f>
        <v>2160</v>
      </c>
      <c r="U24" s="87">
        <v>0</v>
      </c>
      <c r="V24" s="87">
        <v>0</v>
      </c>
      <c r="W24" s="87">
        <v>0</v>
      </c>
      <c r="X24" s="87">
        <v>0</v>
      </c>
      <c r="Y24" s="85" t="str">
        <f>+Y11</f>
        <v>대화역</v>
      </c>
      <c r="Z24" s="86"/>
      <c r="AA24" s="86"/>
      <c r="AB24" s="86"/>
      <c r="AC24" s="84"/>
      <c r="AD24" s="84"/>
      <c r="AE24" s="84"/>
      <c r="AF24" s="84"/>
      <c r="AG24" s="84"/>
      <c r="AH24" s="84"/>
    </row>
    <row r="25" spans="1:34" x14ac:dyDescent="0.3">
      <c r="A25" s="46"/>
      <c r="B25" s="27">
        <f>평일!B24</f>
        <v>0.49652777777777773</v>
      </c>
      <c r="C25" s="27">
        <f>평일!M24</f>
        <v>0.56944444444444442</v>
      </c>
      <c r="D25" s="17">
        <v>22</v>
      </c>
      <c r="E25" s="34">
        <f>토요일!B24</f>
        <v>0.61458333333333337</v>
      </c>
      <c r="F25" s="34">
        <f>토요일!M24</f>
        <v>0.68402777777777779</v>
      </c>
      <c r="G25" s="17">
        <v>22</v>
      </c>
      <c r="H25" s="36">
        <f>공휴일!B24</f>
        <v>0.66666666666666663</v>
      </c>
      <c r="I25" s="36">
        <f>공휴일!M24</f>
        <v>0.73611111111111116</v>
      </c>
      <c r="J25" s="17">
        <v>22</v>
      </c>
      <c r="K25" s="27">
        <v>0.83333333333333337</v>
      </c>
      <c r="L25" s="27">
        <f t="shared" si="5"/>
        <v>0.89583333333333337</v>
      </c>
      <c r="M25" s="78"/>
      <c r="N25" s="80"/>
      <c r="O25" s="87">
        <f>+ROUND($AF$6+$AH$6*6,-1)</f>
        <v>2560</v>
      </c>
      <c r="P25" s="87">
        <f>+ROUND($AF$6+$AH$6*5,-1)</f>
        <v>2480</v>
      </c>
      <c r="Q25" s="87">
        <f>+ROUND($AF$6+$AH$6*5,-1)</f>
        <v>2480</v>
      </c>
      <c r="R25" s="87">
        <f>+ROUND($AF$6+$AH$6*4,-1)</f>
        <v>2400</v>
      </c>
      <c r="S25" s="87">
        <f>+ROUND($AF$6+$AH$6*4,-1)</f>
        <v>2400</v>
      </c>
      <c r="T25" s="87">
        <f>+ROUND($AF$6+$AH$6*1,-1)</f>
        <v>2160</v>
      </c>
      <c r="U25" s="87">
        <v>0</v>
      </c>
      <c r="V25" s="87">
        <v>0</v>
      </c>
      <c r="W25" s="87">
        <v>0</v>
      </c>
      <c r="X25" s="87">
        <v>0</v>
      </c>
      <c r="Y25" s="87">
        <f>+$AF$6</f>
        <v>2080</v>
      </c>
      <c r="Z25" s="85" t="str">
        <f>+Z12</f>
        <v>킨텍스2</v>
      </c>
      <c r="AA25" s="86"/>
      <c r="AB25" s="86"/>
      <c r="AC25" s="84"/>
      <c r="AD25" s="84"/>
      <c r="AE25" s="84"/>
      <c r="AF25" s="84"/>
      <c r="AG25" s="84"/>
      <c r="AH25" s="84"/>
    </row>
    <row r="26" spans="1:34" x14ac:dyDescent="0.3">
      <c r="A26" s="46"/>
      <c r="B26" s="31">
        <f>평일!B25</f>
        <v>0.51388888888888895</v>
      </c>
      <c r="C26" s="31">
        <f>평일!M25</f>
        <v>0.58680555555555558</v>
      </c>
      <c r="D26" s="17">
        <v>23</v>
      </c>
      <c r="E26" s="35">
        <f>토요일!B25</f>
        <v>0.63888888888888895</v>
      </c>
      <c r="F26" s="35">
        <f>토요일!M25</f>
        <v>0.70833333333333337</v>
      </c>
      <c r="G26" s="17">
        <v>23</v>
      </c>
      <c r="H26" s="27">
        <f>공휴일!B25</f>
        <v>0.69444444444444453</v>
      </c>
      <c r="I26" s="27">
        <f>공휴일!M25</f>
        <v>0.76388888888888884</v>
      </c>
      <c r="J26" s="17">
        <v>23</v>
      </c>
      <c r="K26" s="31">
        <v>0.86111111111111116</v>
      </c>
      <c r="L26" s="31">
        <f t="shared" si="5"/>
        <v>0.92361111111111116</v>
      </c>
      <c r="M26" s="78"/>
      <c r="N26" s="95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6"/>
      <c r="AB26" s="86"/>
      <c r="AC26" s="84"/>
      <c r="AD26" s="84"/>
      <c r="AE26" s="84"/>
      <c r="AF26" s="84"/>
      <c r="AG26" s="84"/>
      <c r="AH26" s="84"/>
    </row>
    <row r="27" spans="1:34" ht="16.5" customHeight="1" x14ac:dyDescent="0.3">
      <c r="A27" s="46"/>
      <c r="B27" s="32">
        <f>평일!B26</f>
        <v>0.53125</v>
      </c>
      <c r="C27" s="32">
        <f>평일!M26</f>
        <v>0.60416666666666663</v>
      </c>
      <c r="D27" s="17">
        <v>24</v>
      </c>
      <c r="E27" s="36">
        <f>토요일!B26</f>
        <v>0.66319444444444442</v>
      </c>
      <c r="F27" s="36">
        <f>토요일!M26</f>
        <v>0.73263888888888884</v>
      </c>
      <c r="G27" s="17">
        <v>24</v>
      </c>
      <c r="H27" s="31">
        <f>공휴일!B26</f>
        <v>0.72222222222222221</v>
      </c>
      <c r="I27" s="31">
        <f>공휴일!M26</f>
        <v>0.79166666666666663</v>
      </c>
      <c r="J27" s="17">
        <v>24</v>
      </c>
      <c r="K27" s="32">
        <v>0.88888888888888884</v>
      </c>
      <c r="L27" s="32">
        <f>K27+TIME(0,95,0)</f>
        <v>0.95486111111111105</v>
      </c>
      <c r="M27" s="78"/>
      <c r="N27" s="72" t="s">
        <v>67</v>
      </c>
      <c r="O27" s="85" t="str">
        <f>+O1</f>
        <v>군포시청</v>
      </c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4"/>
      <c r="AD27" s="84"/>
      <c r="AE27" s="84"/>
      <c r="AF27" s="84"/>
      <c r="AG27" s="84"/>
      <c r="AH27" s="84"/>
    </row>
    <row r="28" spans="1:34" x14ac:dyDescent="0.3">
      <c r="A28" s="46"/>
      <c r="B28" s="30">
        <f>평일!B27</f>
        <v>0.54861111111111105</v>
      </c>
      <c r="C28" s="30">
        <f>평일!M27</f>
        <v>0.62152777777777779</v>
      </c>
      <c r="D28" s="17">
        <v>25</v>
      </c>
      <c r="E28" s="8">
        <f>토요일!B27</f>
        <v>0.68402777777777779</v>
      </c>
      <c r="F28" s="8">
        <f>토요일!M27</f>
        <v>0.75347222222222221</v>
      </c>
      <c r="G28" s="17">
        <v>25</v>
      </c>
      <c r="H28" s="32">
        <f>공휴일!B27</f>
        <v>0.74652777777777779</v>
      </c>
      <c r="I28" s="32">
        <f>공휴일!M27</f>
        <v>0.81597222222222221</v>
      </c>
      <c r="J28" s="17">
        <v>25</v>
      </c>
      <c r="K28" s="30">
        <v>0.91666666666666663</v>
      </c>
      <c r="L28" s="30">
        <f>K28+TIME(0,100,0)</f>
        <v>0.98611111111111105</v>
      </c>
      <c r="M28" s="78"/>
      <c r="N28" s="73"/>
      <c r="O28" s="87">
        <f>+$AF$7</f>
        <v>1900</v>
      </c>
      <c r="P28" s="85" t="str">
        <f>+P2</f>
        <v>금정역</v>
      </c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4"/>
      <c r="AD28" s="84"/>
      <c r="AE28" s="84"/>
      <c r="AF28" s="84"/>
      <c r="AG28" s="84"/>
      <c r="AH28" s="84"/>
    </row>
    <row r="29" spans="1:34" x14ac:dyDescent="0.3">
      <c r="A29" s="46"/>
      <c r="B29" s="34">
        <f>평일!B28</f>
        <v>0.56597222222222221</v>
      </c>
      <c r="C29" s="34">
        <f>평일!M28</f>
        <v>0.63888888888888895</v>
      </c>
      <c r="D29" s="17">
        <v>26</v>
      </c>
      <c r="E29" s="27">
        <f>토요일!B28</f>
        <v>0.70833333333333337</v>
      </c>
      <c r="F29" s="27">
        <f>토요일!M28</f>
        <v>0.77777777777777779</v>
      </c>
      <c r="G29" s="17">
        <v>26</v>
      </c>
      <c r="H29" s="30">
        <f>공휴일!B28</f>
        <v>0.77083333333333337</v>
      </c>
      <c r="I29" s="30">
        <f>공휴일!M28</f>
        <v>0.84027777777777779</v>
      </c>
      <c r="J29" s="17">
        <v>26</v>
      </c>
      <c r="K29" s="8"/>
      <c r="L29" s="8"/>
      <c r="M29" s="78"/>
      <c r="N29" s="73"/>
      <c r="O29" s="87">
        <v>0</v>
      </c>
      <c r="P29" s="87">
        <v>0</v>
      </c>
      <c r="Q29" s="85" t="str">
        <f>+Q3</f>
        <v>범계역</v>
      </c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4"/>
      <c r="AD29" s="84"/>
      <c r="AE29" s="84"/>
      <c r="AF29" s="84"/>
      <c r="AG29" s="84"/>
      <c r="AH29" s="84"/>
    </row>
    <row r="30" spans="1:34" x14ac:dyDescent="0.3">
      <c r="A30" s="46"/>
      <c r="B30" s="35">
        <f>평일!B29</f>
        <v>0.58333333333333337</v>
      </c>
      <c r="C30" s="35">
        <f>평일!M29</f>
        <v>0.65625</v>
      </c>
      <c r="D30" s="17">
        <v>27</v>
      </c>
      <c r="E30" s="31">
        <f>토요일!B29</f>
        <v>0.73263888888888884</v>
      </c>
      <c r="F30" s="31">
        <f>토요일!M29</f>
        <v>0.80208333333333337</v>
      </c>
      <c r="G30" s="17">
        <v>27</v>
      </c>
      <c r="H30" s="34">
        <f>공휴일!B29</f>
        <v>0.79166666666666663</v>
      </c>
      <c r="I30" s="34">
        <f>공휴일!M29</f>
        <v>0.86111111111111116</v>
      </c>
      <c r="J30" s="17">
        <v>27</v>
      </c>
      <c r="K30" s="8"/>
      <c r="L30" s="8"/>
      <c r="M30" s="94"/>
      <c r="N30" s="73"/>
      <c r="O30" s="87">
        <v>0</v>
      </c>
      <c r="P30" s="87">
        <v>0</v>
      </c>
      <c r="Q30" s="87">
        <v>0</v>
      </c>
      <c r="R30" s="85" t="str">
        <f>+R4</f>
        <v>비산사거리</v>
      </c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4"/>
      <c r="AD30" s="84"/>
      <c r="AE30" s="84"/>
      <c r="AF30" s="84"/>
      <c r="AG30" s="84"/>
      <c r="AH30" s="84"/>
    </row>
    <row r="31" spans="1:34" ht="16.5" customHeight="1" x14ac:dyDescent="0.3">
      <c r="A31" s="46"/>
      <c r="B31" s="36">
        <f>평일!B30</f>
        <v>0.60069444444444442</v>
      </c>
      <c r="C31" s="36">
        <f>평일!M30</f>
        <v>0.67361111111111116</v>
      </c>
      <c r="D31" s="17">
        <v>28</v>
      </c>
      <c r="E31" s="32">
        <f>토요일!B30</f>
        <v>0.75694444444444453</v>
      </c>
      <c r="F31" s="32">
        <f>토요일!M30</f>
        <v>0.82638888888888884</v>
      </c>
      <c r="G31" s="17">
        <v>28</v>
      </c>
      <c r="H31" s="35">
        <f>공휴일!B30</f>
        <v>0.8125</v>
      </c>
      <c r="I31" s="35">
        <f>공휴일!M30</f>
        <v>0.88194444444444453</v>
      </c>
      <c r="J31" s="17">
        <v>28</v>
      </c>
      <c r="K31" s="8"/>
      <c r="L31" s="8"/>
      <c r="M31" s="78"/>
      <c r="N31" s="73"/>
      <c r="O31" s="87">
        <v>0</v>
      </c>
      <c r="P31" s="87">
        <v>0</v>
      </c>
      <c r="Q31" s="87">
        <v>0</v>
      </c>
      <c r="R31" s="87">
        <v>0</v>
      </c>
      <c r="S31" s="85" t="str">
        <f>+S5</f>
        <v>대동문고</v>
      </c>
      <c r="T31" s="86"/>
      <c r="U31" s="86"/>
      <c r="V31" s="86"/>
      <c r="W31" s="86"/>
      <c r="X31" s="86"/>
      <c r="Y31" s="86"/>
      <c r="Z31" s="86"/>
      <c r="AA31" s="86"/>
      <c r="AB31" s="86"/>
      <c r="AC31" s="84"/>
      <c r="AD31" s="84"/>
      <c r="AE31" s="84"/>
      <c r="AF31" s="84"/>
      <c r="AG31" s="84"/>
      <c r="AH31" s="84"/>
    </row>
    <row r="32" spans="1:34" x14ac:dyDescent="0.3">
      <c r="A32" s="46"/>
      <c r="B32" s="37">
        <f>평일!B31</f>
        <v>0.61805555555555558</v>
      </c>
      <c r="C32" s="37">
        <f>평일!M31</f>
        <v>0.69097222222222221</v>
      </c>
      <c r="D32" s="17">
        <v>29</v>
      </c>
      <c r="E32" s="30">
        <f>토요일!B31</f>
        <v>0.78125</v>
      </c>
      <c r="F32" s="30">
        <f>토요일!M31</f>
        <v>0.85069444444444453</v>
      </c>
      <c r="G32" s="17">
        <v>29</v>
      </c>
      <c r="H32" s="36">
        <f>공휴일!B31</f>
        <v>0.83333333333333337</v>
      </c>
      <c r="I32" s="36">
        <f>공휴일!M31</f>
        <v>0.90277777777777779</v>
      </c>
      <c r="J32" s="17">
        <v>29</v>
      </c>
      <c r="K32" s="8"/>
      <c r="L32" s="8"/>
      <c r="M32" s="78"/>
      <c r="N32" s="73"/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5" t="str">
        <f>+T6</f>
        <v>시흥TG</v>
      </c>
      <c r="U32" s="86"/>
      <c r="V32" s="86"/>
      <c r="W32" s="86"/>
      <c r="X32" s="86"/>
      <c r="Y32" s="86"/>
      <c r="Z32" s="86"/>
      <c r="AA32" s="86"/>
      <c r="AB32" s="86"/>
      <c r="AC32" s="84"/>
      <c r="AD32" s="84"/>
      <c r="AE32" s="84"/>
      <c r="AF32" s="84"/>
      <c r="AG32" s="84"/>
      <c r="AH32" s="84"/>
    </row>
    <row r="33" spans="1:34" x14ac:dyDescent="0.3">
      <c r="A33" s="46"/>
      <c r="B33" s="33">
        <f>평일!B32</f>
        <v>0.63541666666666663</v>
      </c>
      <c r="C33" s="33">
        <f>평일!M32</f>
        <v>0.70833333333333337</v>
      </c>
      <c r="D33" s="17">
        <v>30</v>
      </c>
      <c r="E33" s="34">
        <f>토요일!B32</f>
        <v>0.80208333333333337</v>
      </c>
      <c r="F33" s="34">
        <f>토요일!M32</f>
        <v>0.87152777777777779</v>
      </c>
      <c r="G33" s="17">
        <v>30</v>
      </c>
      <c r="H33" s="27">
        <f>공휴일!B32</f>
        <v>0.86111111111111116</v>
      </c>
      <c r="I33" s="27">
        <f>공휴일!M32</f>
        <v>0.93055555555555547</v>
      </c>
      <c r="J33" s="17">
        <v>30</v>
      </c>
      <c r="K33" s="8"/>
      <c r="L33" s="8"/>
      <c r="M33" s="78"/>
      <c r="N33" s="73"/>
      <c r="O33" s="87">
        <f>+ROUND($AF$7+$AH$7*3,-1)</f>
        <v>2050</v>
      </c>
      <c r="P33" s="87">
        <f>+ROUND($AF$7+$AH$7*2,-1)</f>
        <v>2000</v>
      </c>
      <c r="Q33" s="87">
        <f>+ROUND($AF$7+$AH$7*2,-1)</f>
        <v>2000</v>
      </c>
      <c r="R33" s="87">
        <f>+ROUND($AF$7+$AH$7*1,-1)</f>
        <v>1950</v>
      </c>
      <c r="S33" s="87">
        <f>+ROUND($AF$7+$AH$7*1,-1)</f>
        <v>1950</v>
      </c>
      <c r="T33" s="87">
        <v>0</v>
      </c>
      <c r="U33" s="85" t="str">
        <f>+U7</f>
        <v>김포TG</v>
      </c>
      <c r="V33" s="86"/>
      <c r="W33" s="86"/>
      <c r="X33" s="86"/>
      <c r="Y33" s="86"/>
      <c r="Z33" s="86"/>
      <c r="AA33" s="86"/>
      <c r="AB33" s="86"/>
      <c r="AC33" s="84"/>
      <c r="AD33" s="84"/>
      <c r="AE33" s="84"/>
      <c r="AF33" s="84"/>
      <c r="AG33" s="84"/>
      <c r="AH33" s="84"/>
    </row>
    <row r="34" spans="1:34" x14ac:dyDescent="0.3">
      <c r="A34" s="46"/>
      <c r="B34" s="8">
        <f>평일!B33</f>
        <v>0.65277777777777779</v>
      </c>
      <c r="C34" s="8">
        <f>평일!M33</f>
        <v>0.72569444444444453</v>
      </c>
      <c r="D34" s="17">
        <v>31</v>
      </c>
      <c r="E34" s="35">
        <f>토요일!B33</f>
        <v>0.82291666666666663</v>
      </c>
      <c r="F34" s="35">
        <f>토요일!M33</f>
        <v>0.89236111111111116</v>
      </c>
      <c r="G34" s="17">
        <v>31</v>
      </c>
      <c r="H34" s="31">
        <f>공휴일!B33</f>
        <v>0.88888888888888884</v>
      </c>
      <c r="I34" s="31">
        <f>공휴일!M33</f>
        <v>0.95833333333333337</v>
      </c>
      <c r="J34" s="17">
        <v>31</v>
      </c>
      <c r="K34" s="8"/>
      <c r="L34" s="8"/>
      <c r="M34" s="78"/>
      <c r="N34" s="73"/>
      <c r="O34" s="87">
        <f>+ROUND($AF$7+$AH$7*5,-1)</f>
        <v>2150</v>
      </c>
      <c r="P34" s="87">
        <f>+ROUND($AF$7+$AH$7*4,-1)</f>
        <v>2100</v>
      </c>
      <c r="Q34" s="87">
        <f>+ROUND($AF$7+$AH$7*4,-1)</f>
        <v>2100</v>
      </c>
      <c r="R34" s="87">
        <f>+ROUND($AF$7+$AH$7*3,-1)</f>
        <v>2050</v>
      </c>
      <c r="S34" s="87">
        <f>+ROUND($AF$7+$AH$7*3,-1)</f>
        <v>2050</v>
      </c>
      <c r="T34" s="87">
        <v>0</v>
      </c>
      <c r="U34" s="87">
        <v>0</v>
      </c>
      <c r="V34" s="85" t="str">
        <f>+V8</f>
        <v>백석역</v>
      </c>
      <c r="W34" s="86"/>
      <c r="X34" s="86"/>
      <c r="Y34" s="86"/>
      <c r="Z34" s="86"/>
      <c r="AA34" s="86"/>
      <c r="AB34" s="86"/>
      <c r="AC34" s="84"/>
      <c r="AD34" s="84"/>
      <c r="AE34" s="84"/>
      <c r="AF34" s="84"/>
      <c r="AG34" s="84"/>
      <c r="AH34" s="84"/>
    </row>
    <row r="35" spans="1:34" x14ac:dyDescent="0.3">
      <c r="A35" s="46"/>
      <c r="B35" s="27">
        <f>평일!B34</f>
        <v>0.67361111111111116</v>
      </c>
      <c r="C35" s="27">
        <f>평일!M34</f>
        <v>0.74652777777777779</v>
      </c>
      <c r="D35" s="17">
        <v>32</v>
      </c>
      <c r="E35" s="36">
        <f>토요일!B34</f>
        <v>0.84375</v>
      </c>
      <c r="F35" s="36">
        <f>토요일!M34</f>
        <v>0.91319444444444453</v>
      </c>
      <c r="G35" s="17">
        <v>32</v>
      </c>
      <c r="H35" s="32">
        <f>공휴일!B34</f>
        <v>0.91666666666666663</v>
      </c>
      <c r="I35" s="32">
        <f>공휴일!M34</f>
        <v>0.98611111111111116</v>
      </c>
      <c r="J35" s="17">
        <v>32</v>
      </c>
      <c r="K35" s="8"/>
      <c r="L35" s="8"/>
      <c r="M35" s="78"/>
      <c r="N35" s="73"/>
      <c r="O35" s="87">
        <f>+ROUND($AF$7+$AH$7*5,-1)</f>
        <v>2150</v>
      </c>
      <c r="P35" s="87">
        <f>+ROUND($AF$7+$AH$7*4,-1)</f>
        <v>2100</v>
      </c>
      <c r="Q35" s="87">
        <f>+ROUND($AF$7+$AH$7*4,-1)</f>
        <v>2100</v>
      </c>
      <c r="R35" s="87">
        <f>+ROUND($AF$7+$AH$7*3,-1)</f>
        <v>2050</v>
      </c>
      <c r="S35" s="87">
        <f>+ROUND($AF$7+$AH$7*3,-1)</f>
        <v>2050</v>
      </c>
      <c r="T35" s="87">
        <v>0</v>
      </c>
      <c r="U35" s="87">
        <v>0</v>
      </c>
      <c r="V35" s="87">
        <v>0</v>
      </c>
      <c r="W35" s="85" t="str">
        <f>+W9</f>
        <v>마두역</v>
      </c>
      <c r="X35" s="86"/>
      <c r="Y35" s="86"/>
      <c r="Z35" s="86"/>
      <c r="AA35" s="86"/>
      <c r="AB35" s="86"/>
      <c r="AC35" s="84"/>
      <c r="AD35" s="84"/>
      <c r="AE35" s="84"/>
      <c r="AF35" s="84"/>
      <c r="AG35" s="84"/>
      <c r="AH35" s="84"/>
    </row>
    <row r="36" spans="1:34" x14ac:dyDescent="0.3">
      <c r="A36" s="46"/>
      <c r="B36" s="31">
        <f>평일!B35</f>
        <v>0.69444444444444453</v>
      </c>
      <c r="C36" s="31">
        <f>평일!M35</f>
        <v>0.76388888888888884</v>
      </c>
      <c r="D36" s="17">
        <v>33</v>
      </c>
      <c r="E36" s="8">
        <f>토요일!B35</f>
        <v>0.86458333333333337</v>
      </c>
      <c r="F36" s="8">
        <f>토요일!M35</f>
        <v>0.93402777777777779</v>
      </c>
      <c r="G36" s="17">
        <v>33</v>
      </c>
      <c r="H36" s="8"/>
      <c r="I36" s="8"/>
      <c r="J36" s="17">
        <v>33</v>
      </c>
      <c r="K36" s="8"/>
      <c r="L36" s="8"/>
      <c r="M36" s="78"/>
      <c r="N36" s="73"/>
      <c r="O36" s="87">
        <f>+ROUND($AF$7+$AH$7*5,-1)</f>
        <v>2150</v>
      </c>
      <c r="P36" s="87">
        <f>+ROUND($AF$7+$AH$7*5,-1)</f>
        <v>2150</v>
      </c>
      <c r="Q36" s="87">
        <f>+ROUND($AF$7+$AH$7*4,-1)</f>
        <v>2100</v>
      </c>
      <c r="R36" s="87">
        <f>+ROUND($AF$7+$AH$7*4,-1)</f>
        <v>2100</v>
      </c>
      <c r="S36" s="87">
        <f>+ROUND($AF$7+$AH$7*3,-1)</f>
        <v>2050</v>
      </c>
      <c r="T36" s="87">
        <f>+ROUND($AF$7+$AH$7*1,-1)</f>
        <v>1950</v>
      </c>
      <c r="U36" s="87">
        <v>0</v>
      </c>
      <c r="V36" s="87">
        <v>0</v>
      </c>
      <c r="W36" s="87">
        <v>0</v>
      </c>
      <c r="X36" s="85" t="str">
        <f>+X10</f>
        <v>주엽역</v>
      </c>
      <c r="Y36" s="86"/>
      <c r="Z36" s="86"/>
      <c r="AA36" s="84"/>
      <c r="AB36" s="84"/>
      <c r="AC36" s="84"/>
      <c r="AD36" s="84"/>
      <c r="AE36" s="84"/>
      <c r="AF36" s="84"/>
      <c r="AG36" s="84"/>
      <c r="AH36" s="84"/>
    </row>
    <row r="37" spans="1:34" x14ac:dyDescent="0.3">
      <c r="A37" s="46"/>
      <c r="B37" s="32">
        <f>평일!B36</f>
        <v>0.71180555555555547</v>
      </c>
      <c r="C37" s="32">
        <f>평일!M36</f>
        <v>0.79861111111111116</v>
      </c>
      <c r="D37" s="17">
        <v>34</v>
      </c>
      <c r="E37" s="27">
        <f>토요일!B36</f>
        <v>0.88888888888888884</v>
      </c>
      <c r="F37" s="27">
        <f>토요일!M36</f>
        <v>0.95833333333333337</v>
      </c>
      <c r="G37" s="17">
        <v>34</v>
      </c>
      <c r="H37" s="8"/>
      <c r="I37" s="8"/>
      <c r="J37" s="17">
        <v>34</v>
      </c>
      <c r="K37" s="8"/>
      <c r="L37" s="8"/>
      <c r="M37" s="78"/>
      <c r="N37" s="73"/>
      <c r="O37" s="87">
        <f>+ROUND($AF$7+$AH$7*5,-1)</f>
        <v>2150</v>
      </c>
      <c r="P37" s="87">
        <f>+ROUND($AF$7+$AH$7*5,-1)</f>
        <v>2150</v>
      </c>
      <c r="Q37" s="87">
        <f>+ROUND($AF$7+$AH$7*5,-1)</f>
        <v>2150</v>
      </c>
      <c r="R37" s="87">
        <f>+ROUND($AF$7+$AH$7*4,-1)</f>
        <v>2100</v>
      </c>
      <c r="S37" s="87">
        <f>+ROUND($AF$7+$AH$7*4,-1)</f>
        <v>2100</v>
      </c>
      <c r="T37" s="87">
        <f>+ROUND($AF$7+$AH$7*1,-1)</f>
        <v>1950</v>
      </c>
      <c r="U37" s="87">
        <v>0</v>
      </c>
      <c r="V37" s="87">
        <v>0</v>
      </c>
      <c r="W37" s="87">
        <v>0</v>
      </c>
      <c r="X37" s="87">
        <v>0</v>
      </c>
      <c r="Y37" s="85" t="str">
        <f>+Y11</f>
        <v>대화역</v>
      </c>
      <c r="Z37" s="86"/>
      <c r="AA37" s="86"/>
      <c r="AB37" s="86"/>
      <c r="AC37" s="84"/>
      <c r="AD37" s="84"/>
      <c r="AE37" s="84"/>
      <c r="AF37" s="84"/>
      <c r="AG37" s="84"/>
      <c r="AH37" s="84"/>
    </row>
    <row r="38" spans="1:34" x14ac:dyDescent="0.3">
      <c r="A38" s="46"/>
      <c r="B38" s="30">
        <f>평일!B37</f>
        <v>0.72916666666666663</v>
      </c>
      <c r="C38" s="30">
        <f>평일!M37</f>
        <v>0.81597222222222221</v>
      </c>
      <c r="D38" s="17">
        <v>35</v>
      </c>
      <c r="E38" s="31">
        <f>토요일!B37</f>
        <v>0.91666666666666663</v>
      </c>
      <c r="F38" s="31">
        <f>토요일!M37</f>
        <v>0.98611111111111116</v>
      </c>
      <c r="G38" s="17">
        <v>35</v>
      </c>
      <c r="H38" s="8"/>
      <c r="I38" s="8"/>
      <c r="J38" s="17">
        <v>35</v>
      </c>
      <c r="K38" s="8"/>
      <c r="L38" s="8"/>
      <c r="M38" s="78"/>
      <c r="N38" s="74"/>
      <c r="O38" s="87">
        <f>+ROUND($AF$7+$AH$7*6,-1)</f>
        <v>2200</v>
      </c>
      <c r="P38" s="87">
        <f>+ROUND($AF$7+$AH$7*5,-1)</f>
        <v>2150</v>
      </c>
      <c r="Q38" s="87">
        <f>+ROUND($AF$7+$AH$7*5,-1)</f>
        <v>2150</v>
      </c>
      <c r="R38" s="87">
        <f>+ROUND($AF$7+$AH$7*4,-1)</f>
        <v>2100</v>
      </c>
      <c r="S38" s="87">
        <f>+ROUND($AF$7+$AH$7*4,-1)</f>
        <v>2100</v>
      </c>
      <c r="T38" s="87">
        <f>+ROUND($AF$7+$AH$7*1,-1)</f>
        <v>1950</v>
      </c>
      <c r="U38" s="87">
        <v>0</v>
      </c>
      <c r="V38" s="87">
        <v>0</v>
      </c>
      <c r="W38" s="87">
        <v>0</v>
      </c>
      <c r="X38" s="87">
        <v>0</v>
      </c>
      <c r="Y38" s="87">
        <f>+$AF$7</f>
        <v>1900</v>
      </c>
      <c r="Z38" s="85" t="str">
        <f>+Z12</f>
        <v>킨텍스2</v>
      </c>
      <c r="AA38" s="86"/>
      <c r="AB38" s="86"/>
      <c r="AC38" s="84"/>
      <c r="AD38" s="84"/>
      <c r="AE38" s="84"/>
      <c r="AF38" s="84"/>
      <c r="AG38" s="84"/>
      <c r="AH38" s="84"/>
    </row>
    <row r="39" spans="1:34" x14ac:dyDescent="0.3">
      <c r="A39" s="46"/>
      <c r="B39" s="34">
        <f>평일!B38</f>
        <v>0.74652777777777779</v>
      </c>
      <c r="C39" s="34">
        <f>평일!M38</f>
        <v>0.83333333333333337</v>
      </c>
      <c r="D39" s="17">
        <v>36</v>
      </c>
      <c r="E39" s="29"/>
      <c r="F39" s="29"/>
      <c r="G39" s="17">
        <v>36</v>
      </c>
      <c r="H39" s="8"/>
      <c r="I39" s="8"/>
      <c r="J39" s="17">
        <v>36</v>
      </c>
      <c r="K39" s="8"/>
      <c r="L39" s="8"/>
      <c r="M39" s="94"/>
      <c r="AA39" s="86"/>
      <c r="AB39" s="86"/>
      <c r="AC39" s="84"/>
      <c r="AD39" s="84"/>
      <c r="AE39" s="84"/>
      <c r="AF39" s="84"/>
      <c r="AG39" s="84"/>
      <c r="AH39" s="84"/>
    </row>
    <row r="40" spans="1:34" x14ac:dyDescent="0.3">
      <c r="A40" s="46"/>
      <c r="B40" s="35">
        <f>평일!B39</f>
        <v>0.76388888888888884</v>
      </c>
      <c r="C40" s="35">
        <f>평일!M39</f>
        <v>0.85069444444444453</v>
      </c>
      <c r="D40" s="17">
        <v>37</v>
      </c>
      <c r="E40" s="8"/>
      <c r="F40" s="8"/>
      <c r="G40" s="17">
        <v>37</v>
      </c>
      <c r="H40" s="8"/>
      <c r="I40" s="8"/>
      <c r="J40" s="17">
        <v>37</v>
      </c>
      <c r="K40" s="8"/>
      <c r="L40" s="8"/>
      <c r="M40" s="94"/>
      <c r="AA40" s="86"/>
      <c r="AB40" s="86"/>
      <c r="AC40" s="84"/>
      <c r="AD40" s="84"/>
      <c r="AE40" s="84"/>
      <c r="AF40" s="84"/>
      <c r="AG40" s="84"/>
      <c r="AH40" s="84"/>
    </row>
    <row r="41" spans="1:34" x14ac:dyDescent="0.3">
      <c r="A41" s="46"/>
      <c r="B41" s="36">
        <f>평일!B40</f>
        <v>0.78125</v>
      </c>
      <c r="C41" s="36">
        <f>평일!M40</f>
        <v>0.86805555555555547</v>
      </c>
      <c r="D41" s="17">
        <v>38</v>
      </c>
      <c r="E41" s="8"/>
      <c r="F41" s="8"/>
      <c r="G41" s="17">
        <v>38</v>
      </c>
      <c r="H41" s="8"/>
      <c r="I41" s="8"/>
      <c r="J41" s="17">
        <v>38</v>
      </c>
      <c r="K41" s="8"/>
      <c r="L41" s="8"/>
      <c r="M41" s="94"/>
      <c r="AA41" s="86"/>
      <c r="AB41" s="86"/>
      <c r="AC41" s="84"/>
      <c r="AD41" s="84"/>
      <c r="AE41" s="84"/>
      <c r="AF41" s="84"/>
      <c r="AG41" s="84"/>
      <c r="AH41" s="84"/>
    </row>
    <row r="42" spans="1:34" x14ac:dyDescent="0.3">
      <c r="A42" s="46"/>
      <c r="B42" s="37">
        <f>평일!B41</f>
        <v>0.79861111111111116</v>
      </c>
      <c r="C42" s="37">
        <f>평일!M41</f>
        <v>0.88541666666666663</v>
      </c>
      <c r="D42" s="17">
        <v>39</v>
      </c>
      <c r="E42" s="8"/>
      <c r="F42" s="8"/>
      <c r="G42" s="17">
        <v>39</v>
      </c>
      <c r="H42" s="8"/>
      <c r="I42" s="8"/>
      <c r="J42" s="17">
        <v>39</v>
      </c>
      <c r="K42" s="8"/>
      <c r="L42" s="8"/>
      <c r="AA42" s="86"/>
      <c r="AB42" s="86"/>
      <c r="AC42" s="84"/>
      <c r="AD42" s="84"/>
      <c r="AE42" s="84"/>
      <c r="AF42" s="84"/>
      <c r="AG42" s="84"/>
      <c r="AH42" s="84"/>
    </row>
    <row r="43" spans="1:34" x14ac:dyDescent="0.3">
      <c r="A43" s="46"/>
      <c r="B43" s="33">
        <f>평일!B42</f>
        <v>0.81944444444444453</v>
      </c>
      <c r="C43" s="33">
        <f>평일!M42</f>
        <v>0.90625</v>
      </c>
      <c r="D43" s="17">
        <v>40</v>
      </c>
      <c r="E43" s="8"/>
      <c r="F43" s="8"/>
      <c r="G43" s="17">
        <v>40</v>
      </c>
      <c r="H43" s="8"/>
      <c r="I43" s="8"/>
      <c r="J43" s="17">
        <v>40</v>
      </c>
      <c r="K43" s="8"/>
      <c r="L43" s="8"/>
      <c r="AA43" s="86"/>
      <c r="AB43" s="86"/>
      <c r="AC43" s="84"/>
      <c r="AD43" s="84"/>
      <c r="AE43" s="84"/>
      <c r="AF43" s="84"/>
      <c r="AG43" s="84"/>
      <c r="AH43" s="84"/>
    </row>
    <row r="44" spans="1:34" x14ac:dyDescent="0.3">
      <c r="A44" s="46"/>
      <c r="B44" s="8">
        <f>평일!B43</f>
        <v>0.86111111111111116</v>
      </c>
      <c r="C44" s="8">
        <f>평일!M43</f>
        <v>0.92361111111111116</v>
      </c>
      <c r="D44" s="17">
        <v>41</v>
      </c>
      <c r="E44" s="8"/>
      <c r="F44" s="8"/>
      <c r="G44" s="17">
        <v>41</v>
      </c>
      <c r="H44" s="8"/>
      <c r="I44" s="8"/>
      <c r="J44" s="17">
        <v>41</v>
      </c>
      <c r="K44" s="8"/>
      <c r="L44" s="8"/>
      <c r="AA44" s="86"/>
      <c r="AB44" s="86"/>
      <c r="AC44" s="84"/>
      <c r="AD44" s="84"/>
      <c r="AE44" s="84"/>
      <c r="AF44" s="84"/>
      <c r="AG44" s="84"/>
      <c r="AH44" s="84"/>
    </row>
    <row r="45" spans="1:34" x14ac:dyDescent="0.3">
      <c r="A45" s="46"/>
      <c r="B45" s="27">
        <f>평일!B44</f>
        <v>0.88194444444444453</v>
      </c>
      <c r="C45" s="27">
        <f>평일!M44</f>
        <v>0.94444444444444453</v>
      </c>
      <c r="D45" s="17">
        <v>42</v>
      </c>
      <c r="E45" s="8"/>
      <c r="F45" s="8"/>
      <c r="G45" s="17">
        <v>42</v>
      </c>
      <c r="H45" s="8"/>
      <c r="I45" s="8"/>
      <c r="J45" s="17">
        <v>42</v>
      </c>
      <c r="K45" s="8"/>
      <c r="L45" s="8"/>
    </row>
    <row r="46" spans="1:34" x14ac:dyDescent="0.3">
      <c r="A46" s="46"/>
      <c r="B46" s="31">
        <f>평일!B45</f>
        <v>0.89930555555555547</v>
      </c>
      <c r="C46" s="31">
        <f>평일!M45</f>
        <v>0.96527777777777779</v>
      </c>
      <c r="D46" s="17">
        <v>43</v>
      </c>
      <c r="E46" s="8"/>
      <c r="F46" s="8"/>
      <c r="G46" s="17">
        <v>43</v>
      </c>
      <c r="H46" s="8"/>
      <c r="I46" s="8"/>
      <c r="J46" s="17">
        <v>43</v>
      </c>
      <c r="K46" s="8"/>
      <c r="L46" s="8"/>
    </row>
    <row r="47" spans="1:34" x14ac:dyDescent="0.3">
      <c r="A47" s="47"/>
      <c r="B47" s="32">
        <f>평일!B46</f>
        <v>0.91666666666666663</v>
      </c>
      <c r="C47" s="32">
        <f>평일!M46</f>
        <v>0.98611111111111116</v>
      </c>
      <c r="D47" s="17">
        <v>44</v>
      </c>
      <c r="E47" s="8"/>
      <c r="F47" s="8"/>
      <c r="G47" s="17">
        <v>44</v>
      </c>
      <c r="H47" s="8"/>
      <c r="I47" s="8"/>
      <c r="J47" s="17">
        <v>44</v>
      </c>
      <c r="K47" s="8"/>
      <c r="L47" s="8"/>
    </row>
  </sheetData>
  <sheetProtection password="DD5C" sheet="1" objects="1" scenarios="1" selectLockedCells="1" selectUnlockedCells="1"/>
  <mergeCells count="14">
    <mergeCell ref="AD1:AH1"/>
    <mergeCell ref="N1:N12"/>
    <mergeCell ref="N14:N25"/>
    <mergeCell ref="N27:N38"/>
    <mergeCell ref="K2:L2"/>
    <mergeCell ref="D2:D3"/>
    <mergeCell ref="G2:G3"/>
    <mergeCell ref="J2:J3"/>
    <mergeCell ref="A1:A3"/>
    <mergeCell ref="B1:L1"/>
    <mergeCell ref="B2:C2"/>
    <mergeCell ref="E2:F2"/>
    <mergeCell ref="H2:I2"/>
    <mergeCell ref="A14:A47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="85" zoomScaleNormal="85" workbookViewId="0">
      <selection sqref="A1:A2"/>
    </sheetView>
  </sheetViews>
  <sheetFormatPr defaultRowHeight="16.5" x14ac:dyDescent="0.3"/>
  <sheetData>
    <row r="1" spans="1:6" x14ac:dyDescent="0.3">
      <c r="A1" s="48" t="s">
        <v>19</v>
      </c>
      <c r="B1" s="50" t="s">
        <v>21</v>
      </c>
      <c r="C1" s="51"/>
      <c r="D1" s="52" t="s">
        <v>18</v>
      </c>
      <c r="E1" s="54" t="s">
        <v>23</v>
      </c>
      <c r="F1" s="55"/>
    </row>
    <row r="2" spans="1:6" x14ac:dyDescent="0.3">
      <c r="A2" s="49"/>
      <c r="B2" s="4" t="s">
        <v>2</v>
      </c>
      <c r="C2" s="4" t="s">
        <v>20</v>
      </c>
      <c r="D2" s="53"/>
      <c r="E2" s="4" t="s">
        <v>2</v>
      </c>
      <c r="F2" s="4" t="s">
        <v>20</v>
      </c>
    </row>
    <row r="3" spans="1:6" x14ac:dyDescent="0.3">
      <c r="A3" s="48" t="s">
        <v>24</v>
      </c>
      <c r="B3" s="5"/>
      <c r="C3" s="5">
        <v>0.25</v>
      </c>
      <c r="D3" s="3">
        <v>1</v>
      </c>
      <c r="E3" s="5"/>
      <c r="F3" s="5">
        <v>0.25</v>
      </c>
    </row>
    <row r="4" spans="1:6" x14ac:dyDescent="0.3">
      <c r="A4" s="56"/>
      <c r="B4" s="5"/>
      <c r="C4" s="5">
        <v>0.2638888888888889</v>
      </c>
      <c r="D4" s="3">
        <v>2</v>
      </c>
      <c r="E4" s="5" t="s">
        <v>22</v>
      </c>
      <c r="F4" s="5">
        <v>0.2673611111111111</v>
      </c>
    </row>
    <row r="5" spans="1:6" x14ac:dyDescent="0.3">
      <c r="A5" s="56"/>
      <c r="B5" s="5">
        <v>0.21527777777777779</v>
      </c>
      <c r="C5" s="5">
        <v>0.27777777777777779</v>
      </c>
      <c r="D5" s="3">
        <v>3</v>
      </c>
      <c r="E5" s="5">
        <v>0.21527777777777779</v>
      </c>
      <c r="F5" s="5">
        <f>E5+TIME(0,95,0)</f>
        <v>0.28125</v>
      </c>
    </row>
    <row r="6" spans="1:6" s="2" customFormat="1" x14ac:dyDescent="0.3">
      <c r="A6" s="56"/>
      <c r="B6" s="5">
        <v>0.22916666666666666</v>
      </c>
      <c r="C6" s="5">
        <v>0.29166666666666669</v>
      </c>
      <c r="D6" s="3">
        <v>4</v>
      </c>
      <c r="E6" s="5">
        <v>0.22916666666666666</v>
      </c>
      <c r="F6" s="5">
        <f>E6+TIME(0,95,0)</f>
        <v>0.2951388888888889</v>
      </c>
    </row>
    <row r="7" spans="1:6" s="2" customFormat="1" x14ac:dyDescent="0.3">
      <c r="A7" s="56"/>
      <c r="B7" s="5">
        <v>0.24305555555555555</v>
      </c>
      <c r="C7" s="5">
        <v>0.30555555555555552</v>
      </c>
      <c r="D7" s="3">
        <v>5</v>
      </c>
      <c r="E7" s="5">
        <v>0.24305555555555555</v>
      </c>
      <c r="F7" s="5">
        <f>E7+TIME(0,95,0)</f>
        <v>0.30902777777777779</v>
      </c>
    </row>
    <row r="8" spans="1:6" s="2" customFormat="1" x14ac:dyDescent="0.3">
      <c r="A8" s="56"/>
      <c r="B8" s="5">
        <v>0.25694444444444448</v>
      </c>
      <c r="C8" s="5">
        <v>0.31944444444444448</v>
      </c>
      <c r="D8" s="3">
        <v>6</v>
      </c>
      <c r="E8" s="5">
        <v>0.25694444444444448</v>
      </c>
      <c r="F8" s="5">
        <f>E8+TIME(0,95,0)</f>
        <v>0.32291666666666669</v>
      </c>
    </row>
    <row r="9" spans="1:6" s="2" customFormat="1" x14ac:dyDescent="0.3">
      <c r="A9" s="56"/>
      <c r="B9" s="5">
        <v>0.27083333333333331</v>
      </c>
      <c r="C9" s="5">
        <v>0.33680555555555558</v>
      </c>
      <c r="D9" s="3">
        <v>7</v>
      </c>
      <c r="E9" s="5">
        <v>0.27430555555555552</v>
      </c>
      <c r="F9" s="5">
        <f>E9+TIME(0,95,0)</f>
        <v>0.34027777777777773</v>
      </c>
    </row>
    <row r="10" spans="1:6" s="2" customFormat="1" x14ac:dyDescent="0.3">
      <c r="A10" s="56"/>
      <c r="B10" s="5">
        <v>0.28472222222222221</v>
      </c>
      <c r="C10" s="5">
        <v>0.35416666666666669</v>
      </c>
      <c r="D10" s="3">
        <v>8</v>
      </c>
      <c r="E10" s="5">
        <v>0.29166666666666669</v>
      </c>
      <c r="F10" s="5">
        <f t="shared" ref="F10:F18" si="0">E10+TIME(0,90,0)</f>
        <v>0.35416666666666669</v>
      </c>
    </row>
    <row r="11" spans="1:6" s="2" customFormat="1" x14ac:dyDescent="0.3">
      <c r="A11" s="56"/>
      <c r="B11" s="5">
        <v>0.30555555555555552</v>
      </c>
      <c r="C11" s="5">
        <v>0.37152777777777773</v>
      </c>
      <c r="D11" s="3">
        <v>9</v>
      </c>
      <c r="E11" s="5">
        <v>0.3125</v>
      </c>
      <c r="F11" s="5">
        <f t="shared" si="0"/>
        <v>0.375</v>
      </c>
    </row>
    <row r="12" spans="1:6" s="2" customFormat="1" x14ac:dyDescent="0.3">
      <c r="A12" s="56"/>
      <c r="B12" s="5">
        <v>0.31944444444444448</v>
      </c>
      <c r="C12" s="5">
        <v>0.38541666666666669</v>
      </c>
      <c r="D12" s="3">
        <v>10</v>
      </c>
      <c r="E12" s="5">
        <v>0.33333333333333331</v>
      </c>
      <c r="F12" s="5">
        <f t="shared" si="0"/>
        <v>0.39583333333333331</v>
      </c>
    </row>
    <row r="13" spans="1:6" s="2" customFormat="1" x14ac:dyDescent="0.3">
      <c r="A13" s="56"/>
      <c r="B13" s="5">
        <v>0.34027777777777773</v>
      </c>
      <c r="C13" s="5">
        <v>0.40277777777777773</v>
      </c>
      <c r="D13" s="3">
        <v>11</v>
      </c>
      <c r="E13" s="5">
        <v>0.35416666666666669</v>
      </c>
      <c r="F13" s="5">
        <f t="shared" si="0"/>
        <v>0.41666666666666669</v>
      </c>
    </row>
    <row r="14" spans="1:6" s="2" customFormat="1" x14ac:dyDescent="0.3">
      <c r="A14" s="56"/>
      <c r="B14" s="5">
        <v>0.3611111111111111</v>
      </c>
      <c r="C14" s="5">
        <v>0.4236111111111111</v>
      </c>
      <c r="D14" s="3">
        <v>12</v>
      </c>
      <c r="E14" s="5">
        <v>0.375</v>
      </c>
      <c r="F14" s="5">
        <f t="shared" si="0"/>
        <v>0.4375</v>
      </c>
    </row>
    <row r="15" spans="1:6" s="2" customFormat="1" x14ac:dyDescent="0.3">
      <c r="A15" s="56"/>
      <c r="B15" s="5">
        <v>0.38194444444444442</v>
      </c>
      <c r="C15" s="5">
        <v>0.44444444444444442</v>
      </c>
      <c r="D15" s="3">
        <v>13</v>
      </c>
      <c r="E15" s="5">
        <v>0.39583333333333331</v>
      </c>
      <c r="F15" s="5">
        <f t="shared" si="0"/>
        <v>0.45833333333333331</v>
      </c>
    </row>
    <row r="16" spans="1:6" s="2" customFormat="1" x14ac:dyDescent="0.3">
      <c r="A16" s="56"/>
      <c r="B16" s="5">
        <v>0.40277777777777773</v>
      </c>
      <c r="C16" s="5">
        <v>0.46527777777777773</v>
      </c>
      <c r="D16" s="3">
        <v>14</v>
      </c>
      <c r="E16" s="5">
        <v>0.41666666666666669</v>
      </c>
      <c r="F16" s="5">
        <f t="shared" si="0"/>
        <v>0.47916666666666669</v>
      </c>
    </row>
    <row r="17" spans="1:6" s="2" customFormat="1" x14ac:dyDescent="0.3">
      <c r="A17" s="56"/>
      <c r="B17" s="5">
        <v>0.4236111111111111</v>
      </c>
      <c r="C17" s="5">
        <v>0.4861111111111111</v>
      </c>
      <c r="D17" s="3">
        <v>15</v>
      </c>
      <c r="E17" s="5">
        <v>0.44097222222222227</v>
      </c>
      <c r="F17" s="5">
        <f t="shared" si="0"/>
        <v>0.50347222222222232</v>
      </c>
    </row>
    <row r="18" spans="1:6" s="2" customFormat="1" x14ac:dyDescent="0.3">
      <c r="A18" s="56"/>
      <c r="B18" s="5">
        <v>0.44097222222222227</v>
      </c>
      <c r="C18" s="5">
        <v>0.50694444444444442</v>
      </c>
      <c r="D18" s="3">
        <v>16</v>
      </c>
      <c r="E18" s="5">
        <v>0.46180555555555558</v>
      </c>
      <c r="F18" s="5">
        <f t="shared" si="0"/>
        <v>0.52430555555555558</v>
      </c>
    </row>
    <row r="19" spans="1:6" s="2" customFormat="1" x14ac:dyDescent="0.3">
      <c r="A19" s="56"/>
      <c r="B19" s="5">
        <v>0.45833333333333331</v>
      </c>
      <c r="C19" s="5">
        <v>0.52430555555555558</v>
      </c>
      <c r="D19" s="3">
        <v>17</v>
      </c>
      <c r="E19" s="5">
        <v>0.4826388888888889</v>
      </c>
      <c r="F19" s="5">
        <f t="shared" ref="F19:F24" si="1">E19+TIME(0,95,0)</f>
        <v>0.54861111111111116</v>
      </c>
    </row>
    <row r="20" spans="1:6" s="2" customFormat="1" x14ac:dyDescent="0.3">
      <c r="A20" s="56"/>
      <c r="B20" s="5">
        <v>0.47569444444444442</v>
      </c>
      <c r="C20" s="5">
        <v>0.54166666666666663</v>
      </c>
      <c r="D20" s="3">
        <v>18</v>
      </c>
      <c r="E20" s="5">
        <v>0.50347222222222221</v>
      </c>
      <c r="F20" s="5">
        <f t="shared" si="1"/>
        <v>0.56944444444444442</v>
      </c>
    </row>
    <row r="21" spans="1:6" s="2" customFormat="1" x14ac:dyDescent="0.3">
      <c r="A21" s="56"/>
      <c r="B21" s="5">
        <v>0.49305555555555558</v>
      </c>
      <c r="C21" s="5">
        <v>0.55902777777777779</v>
      </c>
      <c r="D21" s="3">
        <v>19</v>
      </c>
      <c r="E21" s="5">
        <v>0.52430555555555558</v>
      </c>
      <c r="F21" s="5">
        <f t="shared" si="1"/>
        <v>0.59027777777777779</v>
      </c>
    </row>
    <row r="22" spans="1:6" x14ac:dyDescent="0.3">
      <c r="A22" s="56"/>
      <c r="B22" s="5">
        <v>0.51041666666666663</v>
      </c>
      <c r="C22" s="5">
        <v>0.57638888888888895</v>
      </c>
      <c r="D22" s="3">
        <v>20</v>
      </c>
      <c r="E22" s="5">
        <v>0.54513888888888895</v>
      </c>
      <c r="F22" s="5">
        <f t="shared" si="1"/>
        <v>0.61111111111111116</v>
      </c>
    </row>
    <row r="23" spans="1:6" x14ac:dyDescent="0.3">
      <c r="A23" s="56"/>
      <c r="B23" s="5">
        <v>0.52777777777777779</v>
      </c>
      <c r="C23" s="5">
        <v>0.59722222222222221</v>
      </c>
      <c r="D23" s="3">
        <v>21</v>
      </c>
      <c r="E23" s="5">
        <v>0.56597222222222221</v>
      </c>
      <c r="F23" s="5">
        <f t="shared" si="1"/>
        <v>0.63194444444444442</v>
      </c>
    </row>
    <row r="24" spans="1:6" x14ac:dyDescent="0.3">
      <c r="A24" s="56"/>
      <c r="B24" s="5">
        <v>0.54513888888888895</v>
      </c>
      <c r="C24" s="5">
        <v>0.61805555555555558</v>
      </c>
      <c r="D24" s="3">
        <v>22</v>
      </c>
      <c r="E24" s="5">
        <v>0.58680555555555558</v>
      </c>
      <c r="F24" s="5">
        <f t="shared" si="1"/>
        <v>0.65277777777777779</v>
      </c>
    </row>
    <row r="25" spans="1:6" x14ac:dyDescent="0.3">
      <c r="A25" s="56"/>
      <c r="B25" s="5">
        <v>0.5625</v>
      </c>
      <c r="C25" s="5">
        <v>0.63888888888888895</v>
      </c>
      <c r="D25" s="3">
        <v>23</v>
      </c>
      <c r="E25" s="5">
        <v>0.61111111111111105</v>
      </c>
      <c r="F25" s="5">
        <f>E25+TIME(0,90,0)</f>
        <v>0.67361111111111105</v>
      </c>
    </row>
    <row r="26" spans="1:6" x14ac:dyDescent="0.3">
      <c r="A26" s="56"/>
      <c r="B26" s="5">
        <v>0.58333333333333337</v>
      </c>
      <c r="C26" s="5">
        <v>0.65972222222222221</v>
      </c>
      <c r="D26" s="3">
        <v>24</v>
      </c>
      <c r="E26" s="5">
        <v>0.63541666666666663</v>
      </c>
      <c r="F26" s="5">
        <f>E26+TIME(0,95,0)</f>
        <v>0.70138888888888884</v>
      </c>
    </row>
    <row r="27" spans="1:6" x14ac:dyDescent="0.3">
      <c r="A27" s="56"/>
      <c r="B27" s="5">
        <v>0.60416666666666663</v>
      </c>
      <c r="C27" s="5">
        <v>0.68055555555555547</v>
      </c>
      <c r="D27" s="3">
        <v>25</v>
      </c>
      <c r="E27" s="5">
        <v>0.66319444444444442</v>
      </c>
      <c r="F27" s="5">
        <f>E27+TIME(0,90,0)</f>
        <v>0.72569444444444442</v>
      </c>
    </row>
    <row r="28" spans="1:6" x14ac:dyDescent="0.3">
      <c r="A28" s="56"/>
      <c r="B28" s="5">
        <v>0.625</v>
      </c>
      <c r="C28" s="5">
        <v>0.69791666666666663</v>
      </c>
      <c r="D28" s="3">
        <v>26</v>
      </c>
      <c r="E28" s="5">
        <v>0.68402777777777779</v>
      </c>
      <c r="F28" s="5">
        <f t="shared" ref="F28:F34" si="2">E28+TIME(0,95,0)</f>
        <v>0.75</v>
      </c>
    </row>
    <row r="29" spans="1:6" x14ac:dyDescent="0.3">
      <c r="A29" s="56"/>
      <c r="B29" s="5">
        <v>0.64583333333333304</v>
      </c>
      <c r="C29" s="5">
        <v>0.71527777777777779</v>
      </c>
      <c r="D29" s="3">
        <v>27</v>
      </c>
      <c r="E29" s="5">
        <v>0.70486111111111116</v>
      </c>
      <c r="F29" s="5">
        <f t="shared" si="2"/>
        <v>0.77083333333333337</v>
      </c>
    </row>
    <row r="30" spans="1:6" x14ac:dyDescent="0.3">
      <c r="A30" s="56"/>
      <c r="B30" s="5">
        <v>0.66666666666666596</v>
      </c>
      <c r="C30" s="5">
        <v>0.73611111111111116</v>
      </c>
      <c r="D30" s="3">
        <v>28</v>
      </c>
      <c r="E30" s="5">
        <v>0.72569444444444453</v>
      </c>
      <c r="F30" s="5">
        <f t="shared" si="2"/>
        <v>0.79166666666666674</v>
      </c>
    </row>
    <row r="31" spans="1:6" x14ac:dyDescent="0.3">
      <c r="A31" s="56"/>
      <c r="B31" s="5">
        <v>0.68402777777777779</v>
      </c>
      <c r="C31" s="5">
        <v>0.75347222222222221</v>
      </c>
      <c r="D31" s="3">
        <v>29</v>
      </c>
      <c r="E31" s="5">
        <v>0.74652777777777779</v>
      </c>
      <c r="F31" s="5">
        <f t="shared" si="2"/>
        <v>0.8125</v>
      </c>
    </row>
    <row r="32" spans="1:6" x14ac:dyDescent="0.3">
      <c r="A32" s="56"/>
      <c r="B32" s="5">
        <v>0.70138888888888884</v>
      </c>
      <c r="C32" s="5">
        <v>0.77083333333333337</v>
      </c>
      <c r="D32" s="3">
        <v>30</v>
      </c>
      <c r="E32" s="5">
        <v>0.76736111111111116</v>
      </c>
      <c r="F32" s="5">
        <f t="shared" si="2"/>
        <v>0.83333333333333337</v>
      </c>
    </row>
    <row r="33" spans="1:6" x14ac:dyDescent="0.3">
      <c r="A33" s="56"/>
      <c r="B33" s="5">
        <v>0.72222222222222221</v>
      </c>
      <c r="C33" s="5">
        <v>0.79166666666666663</v>
      </c>
      <c r="D33" s="3">
        <v>31</v>
      </c>
      <c r="E33" s="5">
        <v>0.78819444444444453</v>
      </c>
      <c r="F33" s="5">
        <f t="shared" si="2"/>
        <v>0.85416666666666674</v>
      </c>
    </row>
    <row r="34" spans="1:6" x14ac:dyDescent="0.3">
      <c r="A34" s="56"/>
      <c r="B34" s="5">
        <v>0.74305555555555547</v>
      </c>
      <c r="C34" s="5">
        <v>0.8125</v>
      </c>
      <c r="D34" s="3">
        <v>32</v>
      </c>
      <c r="E34" s="5">
        <v>0.80902777777777779</v>
      </c>
      <c r="F34" s="5">
        <f t="shared" si="2"/>
        <v>0.875</v>
      </c>
    </row>
    <row r="35" spans="1:6" x14ac:dyDescent="0.3">
      <c r="A35" s="56"/>
      <c r="B35" s="5">
        <v>0.76388888888888884</v>
      </c>
      <c r="C35" s="5">
        <v>0.83333333333333337</v>
      </c>
      <c r="D35" s="3">
        <v>33</v>
      </c>
      <c r="E35" s="5">
        <v>0.83333333333333337</v>
      </c>
      <c r="F35" s="5">
        <f>E35+TIME(0,100,0)</f>
        <v>0.90277777777777779</v>
      </c>
    </row>
    <row r="36" spans="1:6" x14ac:dyDescent="0.3">
      <c r="A36" s="56"/>
      <c r="B36" s="5">
        <v>0.78472222222222221</v>
      </c>
      <c r="C36" s="5">
        <v>0.85416666666666663</v>
      </c>
      <c r="D36" s="3">
        <v>34</v>
      </c>
      <c r="E36" s="5">
        <v>0.86111111111111116</v>
      </c>
      <c r="F36" s="5">
        <f>E36+TIME(0,100,0)</f>
        <v>0.93055555555555558</v>
      </c>
    </row>
    <row r="37" spans="1:6" x14ac:dyDescent="0.3">
      <c r="A37" s="56"/>
      <c r="B37" s="5">
        <v>0.80555555555555547</v>
      </c>
      <c r="C37" s="5">
        <v>0.875</v>
      </c>
      <c r="D37" s="3">
        <v>35</v>
      </c>
      <c r="E37" s="5">
        <v>0.88888888888888884</v>
      </c>
      <c r="F37" s="5">
        <f>E37+TIME(0,100,0)</f>
        <v>0.95833333333333326</v>
      </c>
    </row>
    <row r="38" spans="1:6" x14ac:dyDescent="0.3">
      <c r="A38" s="56"/>
      <c r="B38" s="5">
        <v>0.82638888888888884</v>
      </c>
      <c r="C38" s="5">
        <v>0.89583333333333337</v>
      </c>
      <c r="D38" s="3">
        <v>36</v>
      </c>
      <c r="E38" s="5">
        <v>0.91666666666666663</v>
      </c>
      <c r="F38" s="5">
        <f>E38+TIME(0,100,0)</f>
        <v>0.98611111111111105</v>
      </c>
    </row>
    <row r="39" spans="1:6" x14ac:dyDescent="0.3">
      <c r="A39" s="56"/>
      <c r="B39" s="5">
        <v>0.84722222222222221</v>
      </c>
      <c r="C39" s="5">
        <v>0.91666666666666663</v>
      </c>
      <c r="D39" s="3">
        <v>37</v>
      </c>
      <c r="E39" s="5"/>
      <c r="F39" s="5"/>
    </row>
    <row r="40" spans="1:6" x14ac:dyDescent="0.3">
      <c r="A40" s="56"/>
      <c r="B40" s="5">
        <v>0.86805555555555547</v>
      </c>
      <c r="C40" s="5">
        <v>0.94097222222222221</v>
      </c>
      <c r="D40" s="3">
        <v>38</v>
      </c>
      <c r="E40" s="5"/>
      <c r="F40" s="5"/>
    </row>
    <row r="41" spans="1:6" x14ac:dyDescent="0.3">
      <c r="A41" s="56"/>
      <c r="B41" s="5">
        <v>0.89236111111111116</v>
      </c>
      <c r="C41" s="5">
        <v>0.96527777777777779</v>
      </c>
      <c r="D41" s="3">
        <v>39</v>
      </c>
      <c r="E41" s="5"/>
      <c r="F41" s="5"/>
    </row>
    <row r="42" spans="1:6" x14ac:dyDescent="0.3">
      <c r="A42" s="49"/>
      <c r="B42" s="5">
        <v>0.91666666666666663</v>
      </c>
      <c r="C42" s="5">
        <v>0.98611111111111116</v>
      </c>
      <c r="D42" s="3">
        <v>40</v>
      </c>
      <c r="E42" s="5"/>
      <c r="F42" s="5"/>
    </row>
  </sheetData>
  <sheetProtection password="DD5C" sheet="1" objects="1" scenarios="1" selectLockedCells="1" selectUnlockedCells="1"/>
  <mergeCells count="5">
    <mergeCell ref="A1:A2"/>
    <mergeCell ref="B1:C1"/>
    <mergeCell ref="D1:D2"/>
    <mergeCell ref="E1:F1"/>
    <mergeCell ref="A3:A42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zoomScale="70" zoomScaleNormal="70" workbookViewId="0">
      <selection sqref="A1:A2"/>
    </sheetView>
  </sheetViews>
  <sheetFormatPr defaultRowHeight="16.5" x14ac:dyDescent="0.3"/>
  <cols>
    <col min="1" max="22" width="9" style="14"/>
    <col min="23" max="16384" width="9" style="11"/>
  </cols>
  <sheetData>
    <row r="1" spans="1:22" x14ac:dyDescent="0.3">
      <c r="A1" s="57" t="s">
        <v>1</v>
      </c>
      <c r="B1" s="59" t="s">
        <v>14</v>
      </c>
      <c r="C1" s="60"/>
      <c r="D1" s="60"/>
      <c r="E1" s="60"/>
      <c r="F1" s="60"/>
      <c r="G1" s="60"/>
      <c r="H1" s="60"/>
      <c r="I1" s="60"/>
      <c r="J1" s="60"/>
      <c r="K1" s="61"/>
      <c r="L1" s="62" t="s">
        <v>0</v>
      </c>
      <c r="M1" s="59" t="s">
        <v>15</v>
      </c>
      <c r="N1" s="60"/>
      <c r="O1" s="60"/>
      <c r="P1" s="60"/>
      <c r="Q1" s="60"/>
      <c r="R1" s="60"/>
      <c r="S1" s="60"/>
      <c r="T1" s="60"/>
      <c r="U1" s="60"/>
      <c r="V1" s="61"/>
    </row>
    <row r="2" spans="1:22" x14ac:dyDescent="0.3">
      <c r="A2" s="58"/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63"/>
      <c r="M2" s="12" t="s">
        <v>11</v>
      </c>
      <c r="N2" s="12" t="s">
        <v>10</v>
      </c>
      <c r="O2" s="12" t="s">
        <v>9</v>
      </c>
      <c r="P2" s="12" t="s">
        <v>8</v>
      </c>
      <c r="Q2" s="12" t="s">
        <v>7</v>
      </c>
      <c r="R2" s="12" t="s">
        <v>12</v>
      </c>
      <c r="S2" s="12" t="s">
        <v>5</v>
      </c>
      <c r="T2" s="12" t="s">
        <v>4</v>
      </c>
      <c r="U2" s="12" t="s">
        <v>3</v>
      </c>
      <c r="V2" s="12" t="s">
        <v>2</v>
      </c>
    </row>
    <row r="3" spans="1:22" x14ac:dyDescent="0.3">
      <c r="A3" s="67"/>
      <c r="B3" s="64" t="s">
        <v>13</v>
      </c>
      <c r="C3" s="65"/>
      <c r="D3" s="65"/>
      <c r="E3" s="65"/>
      <c r="F3" s="65"/>
      <c r="G3" s="65"/>
      <c r="H3" s="65"/>
      <c r="I3" s="65"/>
      <c r="J3" s="65"/>
      <c r="K3" s="66"/>
      <c r="L3" s="13">
        <v>1</v>
      </c>
      <c r="M3" s="9">
        <v>0.25</v>
      </c>
      <c r="N3" s="9">
        <f>M3+TIME(0,2,0)</f>
        <v>0.25138888888888888</v>
      </c>
      <c r="O3" s="9">
        <f>M3+TIME(0,5,0)</f>
        <v>0.25347222222222221</v>
      </c>
      <c r="P3" s="9">
        <f>O3+TIME(0,5,0)</f>
        <v>0.25694444444444442</v>
      </c>
      <c r="Q3" s="9">
        <f>P3+TIME(0,5,0)</f>
        <v>0.26041666666666663</v>
      </c>
      <c r="R3" s="9">
        <f>Q3+TIME(0,50,0)</f>
        <v>0.29513888888888884</v>
      </c>
      <c r="S3" s="9">
        <f>R3+TIME(0,5,0)</f>
        <v>0.29861111111111105</v>
      </c>
      <c r="T3" s="9">
        <f>S3+TIME(0,5,0)</f>
        <v>0.30208333333333326</v>
      </c>
      <c r="U3" s="9">
        <f>T3+TIME(0,7,0)</f>
        <v>0.30694444444444435</v>
      </c>
      <c r="V3" s="9">
        <f>U3+TIME(0,3,0)</f>
        <v>0.30902777777777768</v>
      </c>
    </row>
    <row r="4" spans="1:22" x14ac:dyDescent="0.3">
      <c r="A4" s="68"/>
      <c r="B4" s="64" t="s">
        <v>13</v>
      </c>
      <c r="C4" s="65"/>
      <c r="D4" s="65"/>
      <c r="E4" s="65"/>
      <c r="F4" s="65"/>
      <c r="G4" s="65"/>
      <c r="H4" s="65"/>
      <c r="I4" s="65"/>
      <c r="J4" s="65"/>
      <c r="K4" s="66"/>
      <c r="L4" s="13">
        <v>2</v>
      </c>
      <c r="M4" s="9">
        <v>0.26041666666666669</v>
      </c>
      <c r="N4" s="9">
        <f t="shared" ref="N4:N46" si="0">M4+TIME(0,2,0)</f>
        <v>0.26180555555555557</v>
      </c>
      <c r="O4" s="9">
        <f t="shared" ref="O4:O46" si="1">M4+TIME(0,5,0)</f>
        <v>0.2638888888888889</v>
      </c>
      <c r="P4" s="9">
        <f t="shared" ref="P4:P46" si="2">O4+TIME(0,5,0)</f>
        <v>0.2673611111111111</v>
      </c>
      <c r="Q4" s="9">
        <f t="shared" ref="Q4:Q46" si="3">P4+TIME(0,5,0)</f>
        <v>0.27083333333333331</v>
      </c>
      <c r="R4" s="9">
        <f t="shared" ref="R4:R46" si="4">Q4+TIME(0,50,0)</f>
        <v>0.30555555555555552</v>
      </c>
      <c r="S4" s="9">
        <f t="shared" ref="S4:S46" si="5">R4+TIME(0,5,0)</f>
        <v>0.30902777777777773</v>
      </c>
      <c r="T4" s="9">
        <f t="shared" ref="T4:T46" si="6">S4+TIME(0,5,0)</f>
        <v>0.31249999999999994</v>
      </c>
      <c r="U4" s="9">
        <f t="shared" ref="U4:U46" si="7">T4+TIME(0,7,0)</f>
        <v>0.31736111111111104</v>
      </c>
      <c r="V4" s="9">
        <f t="shared" ref="V4:V46" si="8">U4+TIME(0,3,0)</f>
        <v>0.31944444444444436</v>
      </c>
    </row>
    <row r="5" spans="1:22" ht="16.5" customHeight="1" x14ac:dyDescent="0.3">
      <c r="A5" s="68"/>
      <c r="B5" s="9">
        <v>0.20138888888888887</v>
      </c>
      <c r="C5" s="9">
        <f>B5+TIME(0,2,0)</f>
        <v>0.20277777777777775</v>
      </c>
      <c r="D5" s="9">
        <f>C5+TIME(0,8,0)</f>
        <v>0.20833333333333331</v>
      </c>
      <c r="E5" s="9">
        <f>D5+TIME(0,7,0)</f>
        <v>0.21319444444444444</v>
      </c>
      <c r="F5" s="9">
        <f>E5+TIME(0,5,0)</f>
        <v>0.21666666666666665</v>
      </c>
      <c r="G5" s="9">
        <f>F5+TIME(0,35,0)</f>
        <v>0.2409722222222222</v>
      </c>
      <c r="H5" s="9">
        <f>G5+TIME(0,3,0)</f>
        <v>0.24305555555555552</v>
      </c>
      <c r="I5" s="9">
        <f t="shared" ref="I5:I6" si="9">H5+TIME(0,5,0)</f>
        <v>0.24652777777777773</v>
      </c>
      <c r="J5" s="9">
        <f t="shared" ref="J5:K7" si="10">I5+TIME(0,3,0)</f>
        <v>0.24861111111111106</v>
      </c>
      <c r="K5" s="9">
        <f t="shared" si="10"/>
        <v>0.25069444444444439</v>
      </c>
      <c r="L5" s="13">
        <v>3</v>
      </c>
      <c r="M5" s="9">
        <v>0.27083333333333331</v>
      </c>
      <c r="N5" s="9">
        <f t="shared" si="0"/>
        <v>0.2722222222222222</v>
      </c>
      <c r="O5" s="9">
        <f t="shared" si="1"/>
        <v>0.27430555555555552</v>
      </c>
      <c r="P5" s="9">
        <f t="shared" si="2"/>
        <v>0.27777777777777773</v>
      </c>
      <c r="Q5" s="9">
        <f t="shared" si="3"/>
        <v>0.28124999999999994</v>
      </c>
      <c r="R5" s="9">
        <f t="shared" si="4"/>
        <v>0.31597222222222215</v>
      </c>
      <c r="S5" s="9">
        <f t="shared" si="5"/>
        <v>0.31944444444444436</v>
      </c>
      <c r="T5" s="9">
        <f t="shared" si="6"/>
        <v>0.32291666666666657</v>
      </c>
      <c r="U5" s="9">
        <f t="shared" si="7"/>
        <v>0.32777777777777767</v>
      </c>
      <c r="V5" s="9">
        <f t="shared" si="8"/>
        <v>0.32986111111111099</v>
      </c>
    </row>
    <row r="6" spans="1:22" x14ac:dyDescent="0.3">
      <c r="A6" s="68"/>
      <c r="B6" s="9">
        <v>0.21875</v>
      </c>
      <c r="C6" s="9">
        <f>B6+TIME(0,2,0)</f>
        <v>0.22013888888888888</v>
      </c>
      <c r="D6" s="9">
        <f>C6+TIME(0,8,0)</f>
        <v>0.22569444444444445</v>
      </c>
      <c r="E6" s="9">
        <f>D6+TIME(0,7,0)</f>
        <v>0.23055555555555557</v>
      </c>
      <c r="F6" s="9">
        <f>E6+TIME(0,5,0)</f>
        <v>0.23402777777777778</v>
      </c>
      <c r="G6" s="9">
        <f>F6+TIME(0,40,0)</f>
        <v>0.26180555555555557</v>
      </c>
      <c r="H6" s="9">
        <f>G6+TIME(0,3,0)</f>
        <v>0.2638888888888889</v>
      </c>
      <c r="I6" s="9">
        <f t="shared" si="9"/>
        <v>0.2673611111111111</v>
      </c>
      <c r="J6" s="9">
        <f t="shared" si="10"/>
        <v>0.26944444444444443</v>
      </c>
      <c r="K6" s="9">
        <f t="shared" si="10"/>
        <v>0.27152777777777776</v>
      </c>
      <c r="L6" s="13">
        <v>4</v>
      </c>
      <c r="M6" s="9">
        <v>0.28125</v>
      </c>
      <c r="N6" s="9">
        <f t="shared" si="0"/>
        <v>0.28263888888888888</v>
      </c>
      <c r="O6" s="9">
        <f t="shared" si="1"/>
        <v>0.28472222222222221</v>
      </c>
      <c r="P6" s="9">
        <f t="shared" si="2"/>
        <v>0.28819444444444442</v>
      </c>
      <c r="Q6" s="9">
        <f t="shared" si="3"/>
        <v>0.29166666666666663</v>
      </c>
      <c r="R6" s="9">
        <f t="shared" si="4"/>
        <v>0.32638888888888884</v>
      </c>
      <c r="S6" s="9">
        <f t="shared" si="5"/>
        <v>0.32986111111111105</v>
      </c>
      <c r="T6" s="9">
        <f t="shared" si="6"/>
        <v>0.33333333333333326</v>
      </c>
      <c r="U6" s="9">
        <f t="shared" si="7"/>
        <v>0.33819444444444435</v>
      </c>
      <c r="V6" s="9">
        <f t="shared" si="8"/>
        <v>0.34027777777777768</v>
      </c>
    </row>
    <row r="7" spans="1:22" x14ac:dyDescent="0.3">
      <c r="A7" s="68"/>
      <c r="B7" s="9">
        <v>0.23611111111111113</v>
      </c>
      <c r="C7" s="9">
        <f>B7+TIME(0,2,0)</f>
        <v>0.23750000000000002</v>
      </c>
      <c r="D7" s="9">
        <f>C7+TIME(0,8,0)</f>
        <v>0.24305555555555558</v>
      </c>
      <c r="E7" s="9">
        <f>D7+TIME(0,7,0)</f>
        <v>0.2479166666666667</v>
      </c>
      <c r="F7" s="9">
        <f>E7+TIME(0,5,0)</f>
        <v>0.25138888888888894</v>
      </c>
      <c r="G7" s="9">
        <f>F7+TIME(0,45,0)</f>
        <v>0.28263888888888894</v>
      </c>
      <c r="H7" s="9">
        <f>G7+TIME(0,3,0)</f>
        <v>0.28472222222222227</v>
      </c>
      <c r="I7" s="9">
        <f>H7+TIME(0,8,0)</f>
        <v>0.2902777777777778</v>
      </c>
      <c r="J7" s="9">
        <f t="shared" si="10"/>
        <v>0.29236111111111113</v>
      </c>
      <c r="K7" s="9">
        <f t="shared" si="10"/>
        <v>0.29444444444444445</v>
      </c>
      <c r="L7" s="13">
        <v>5</v>
      </c>
      <c r="M7" s="9">
        <v>0.29166666666666669</v>
      </c>
      <c r="N7" s="9">
        <f t="shared" si="0"/>
        <v>0.29305555555555557</v>
      </c>
      <c r="O7" s="9">
        <f t="shared" si="1"/>
        <v>0.2951388888888889</v>
      </c>
      <c r="P7" s="9">
        <f t="shared" si="2"/>
        <v>0.2986111111111111</v>
      </c>
      <c r="Q7" s="9">
        <f t="shared" si="3"/>
        <v>0.30208333333333331</v>
      </c>
      <c r="R7" s="9">
        <f t="shared" si="4"/>
        <v>0.33680555555555552</v>
      </c>
      <c r="S7" s="9">
        <f t="shared" si="5"/>
        <v>0.34027777777777773</v>
      </c>
      <c r="T7" s="9">
        <f t="shared" si="6"/>
        <v>0.34374999999999994</v>
      </c>
      <c r="U7" s="9">
        <f t="shared" si="7"/>
        <v>0.34861111111111104</v>
      </c>
      <c r="V7" s="9">
        <f t="shared" si="8"/>
        <v>0.35069444444444436</v>
      </c>
    </row>
    <row r="8" spans="1:22" x14ac:dyDescent="0.3">
      <c r="A8" s="68"/>
      <c r="B8" s="9">
        <v>0.25</v>
      </c>
      <c r="C8" s="9">
        <f>B8+TIME(0,2,0)</f>
        <v>0.25138888888888888</v>
      </c>
      <c r="D8" s="9">
        <f t="shared" ref="D8:D17" si="11">C8+TIME(0,9,0)</f>
        <v>0.25763888888888886</v>
      </c>
      <c r="E8" s="9">
        <f t="shared" ref="E8:E17" si="12">D8+TIME(0,8,0)</f>
        <v>0.2631944444444444</v>
      </c>
      <c r="F8" s="9">
        <f t="shared" ref="F8:F10" si="13">E8+TIME(0,5,0)</f>
        <v>0.26666666666666661</v>
      </c>
      <c r="G8" s="9">
        <f>F8+TIME(0,45,0)</f>
        <v>0.29791666666666661</v>
      </c>
      <c r="H8" s="9">
        <f t="shared" ref="H8:H17" si="14">G8+TIME(0,5,0)</f>
        <v>0.30138888888888882</v>
      </c>
      <c r="I8" s="9">
        <f t="shared" ref="I8:I46" si="15">H8+TIME(0,8,0)</f>
        <v>0.30694444444444435</v>
      </c>
      <c r="J8" s="9">
        <f t="shared" ref="J8:J17" si="16">I8+TIME(0,3,0)</f>
        <v>0.30902777777777768</v>
      </c>
      <c r="K8" s="9">
        <f t="shared" ref="K8:K10" si="17">J8+TIME(0,3,0)</f>
        <v>0.31111111111111101</v>
      </c>
      <c r="L8" s="13">
        <v>6</v>
      </c>
      <c r="M8" s="9">
        <v>0.30555555555555552</v>
      </c>
      <c r="N8" s="9">
        <f t="shared" si="0"/>
        <v>0.30694444444444441</v>
      </c>
      <c r="O8" s="9">
        <f t="shared" si="1"/>
        <v>0.30902777777777773</v>
      </c>
      <c r="P8" s="9">
        <f t="shared" si="2"/>
        <v>0.31249999999999994</v>
      </c>
      <c r="Q8" s="9">
        <f t="shared" si="3"/>
        <v>0.31597222222222215</v>
      </c>
      <c r="R8" s="9">
        <f t="shared" si="4"/>
        <v>0.35069444444444436</v>
      </c>
      <c r="S8" s="9">
        <f t="shared" si="5"/>
        <v>0.35416666666666657</v>
      </c>
      <c r="T8" s="9">
        <f t="shared" si="6"/>
        <v>0.35763888888888878</v>
      </c>
      <c r="U8" s="9">
        <f t="shared" si="7"/>
        <v>0.36249999999999988</v>
      </c>
      <c r="V8" s="9">
        <f t="shared" si="8"/>
        <v>0.3645833333333332</v>
      </c>
    </row>
    <row r="9" spans="1:22" ht="16.5" customHeight="1" x14ac:dyDescent="0.3">
      <c r="A9" s="68"/>
      <c r="B9" s="9">
        <v>0.2638888888888889</v>
      </c>
      <c r="C9" s="9">
        <f t="shared" ref="C9:C46" si="18">B9+TIME(0,2,0)</f>
        <v>0.26527777777777778</v>
      </c>
      <c r="D9" s="9">
        <f t="shared" si="11"/>
        <v>0.27152777777777776</v>
      </c>
      <c r="E9" s="9">
        <f t="shared" si="12"/>
        <v>0.27708333333333329</v>
      </c>
      <c r="F9" s="9">
        <f t="shared" si="13"/>
        <v>0.2805555555555555</v>
      </c>
      <c r="G9" s="9">
        <f>F9+TIME(0,50,0)</f>
        <v>0.31527777777777771</v>
      </c>
      <c r="H9" s="9">
        <f t="shared" si="14"/>
        <v>0.31874999999999992</v>
      </c>
      <c r="I9" s="9">
        <f t="shared" si="15"/>
        <v>0.32430555555555546</v>
      </c>
      <c r="J9" s="9">
        <f t="shared" si="16"/>
        <v>0.32638888888888878</v>
      </c>
      <c r="K9" s="9">
        <f t="shared" si="17"/>
        <v>0.32847222222222211</v>
      </c>
      <c r="L9" s="13">
        <v>7</v>
      </c>
      <c r="M9" s="9">
        <v>0.31944444444444448</v>
      </c>
      <c r="N9" s="9">
        <f t="shared" si="0"/>
        <v>0.32083333333333336</v>
      </c>
      <c r="O9" s="9">
        <f t="shared" si="1"/>
        <v>0.32291666666666669</v>
      </c>
      <c r="P9" s="9">
        <f t="shared" si="2"/>
        <v>0.3263888888888889</v>
      </c>
      <c r="Q9" s="9">
        <f t="shared" si="3"/>
        <v>0.3298611111111111</v>
      </c>
      <c r="R9" s="9">
        <f t="shared" si="4"/>
        <v>0.36458333333333331</v>
      </c>
      <c r="S9" s="9">
        <f t="shared" si="5"/>
        <v>0.36805555555555552</v>
      </c>
      <c r="T9" s="9">
        <f t="shared" si="6"/>
        <v>0.37152777777777773</v>
      </c>
      <c r="U9" s="9">
        <f t="shared" si="7"/>
        <v>0.37638888888888883</v>
      </c>
      <c r="V9" s="9">
        <f t="shared" si="8"/>
        <v>0.37847222222222215</v>
      </c>
    </row>
    <row r="10" spans="1:22" x14ac:dyDescent="0.3">
      <c r="A10" s="68"/>
      <c r="B10" s="9">
        <v>0.27777777777777779</v>
      </c>
      <c r="C10" s="9">
        <f t="shared" si="18"/>
        <v>0.27916666666666667</v>
      </c>
      <c r="D10" s="9">
        <f t="shared" si="11"/>
        <v>0.28541666666666665</v>
      </c>
      <c r="E10" s="9">
        <f t="shared" si="12"/>
        <v>0.29097222222222219</v>
      </c>
      <c r="F10" s="9">
        <f t="shared" si="13"/>
        <v>0.2944444444444444</v>
      </c>
      <c r="G10" s="9">
        <f t="shared" ref="G10:G41" si="19">F10+TIME(0,50,0)</f>
        <v>0.32916666666666661</v>
      </c>
      <c r="H10" s="9">
        <f t="shared" si="14"/>
        <v>0.33263888888888882</v>
      </c>
      <c r="I10" s="9">
        <f t="shared" si="15"/>
        <v>0.33819444444444435</v>
      </c>
      <c r="J10" s="9">
        <f t="shared" si="16"/>
        <v>0.34027777777777768</v>
      </c>
      <c r="K10" s="9">
        <f t="shared" si="17"/>
        <v>0.34236111111111101</v>
      </c>
      <c r="L10" s="13">
        <v>8</v>
      </c>
      <c r="M10" s="9">
        <v>0.33680555555555558</v>
      </c>
      <c r="N10" s="9">
        <f t="shared" si="0"/>
        <v>0.33819444444444446</v>
      </c>
      <c r="O10" s="9">
        <f t="shared" si="1"/>
        <v>0.34027777777777779</v>
      </c>
      <c r="P10" s="9">
        <f t="shared" si="2"/>
        <v>0.34375</v>
      </c>
      <c r="Q10" s="9">
        <f t="shared" si="3"/>
        <v>0.34722222222222221</v>
      </c>
      <c r="R10" s="9">
        <f t="shared" si="4"/>
        <v>0.38194444444444442</v>
      </c>
      <c r="S10" s="9">
        <f t="shared" si="5"/>
        <v>0.38541666666666663</v>
      </c>
      <c r="T10" s="9">
        <f t="shared" si="6"/>
        <v>0.38888888888888884</v>
      </c>
      <c r="U10" s="9">
        <f t="shared" si="7"/>
        <v>0.39374999999999993</v>
      </c>
      <c r="V10" s="9">
        <f t="shared" si="8"/>
        <v>0.39583333333333326</v>
      </c>
    </row>
    <row r="11" spans="1:22" x14ac:dyDescent="0.3">
      <c r="A11" s="68"/>
      <c r="B11" s="9">
        <v>0.28819444444444448</v>
      </c>
      <c r="C11" s="9">
        <f t="shared" si="18"/>
        <v>0.28958333333333336</v>
      </c>
      <c r="D11" s="9">
        <f t="shared" si="11"/>
        <v>0.29583333333333334</v>
      </c>
      <c r="E11" s="9">
        <f t="shared" si="12"/>
        <v>0.30138888888888887</v>
      </c>
      <c r="F11" s="9">
        <f>E11+TIME(0,6,0)</f>
        <v>0.30555555555555552</v>
      </c>
      <c r="G11" s="9">
        <f t="shared" si="19"/>
        <v>0.34027777777777773</v>
      </c>
      <c r="H11" s="9">
        <f t="shared" si="14"/>
        <v>0.34374999999999994</v>
      </c>
      <c r="I11" s="9">
        <f t="shared" si="15"/>
        <v>0.34930555555555548</v>
      </c>
      <c r="J11" s="9">
        <f t="shared" si="16"/>
        <v>0.35138888888888881</v>
      </c>
      <c r="K11" s="9">
        <v>0.34027777777777773</v>
      </c>
      <c r="L11" s="13">
        <v>9</v>
      </c>
      <c r="M11" s="9">
        <v>0.35416666666666669</v>
      </c>
      <c r="N11" s="9">
        <f t="shared" si="0"/>
        <v>0.35555555555555557</v>
      </c>
      <c r="O11" s="9">
        <f t="shared" si="1"/>
        <v>0.3576388888888889</v>
      </c>
      <c r="P11" s="9">
        <f t="shared" si="2"/>
        <v>0.3611111111111111</v>
      </c>
      <c r="Q11" s="9">
        <f t="shared" si="3"/>
        <v>0.36458333333333331</v>
      </c>
      <c r="R11" s="9">
        <f t="shared" si="4"/>
        <v>0.39930555555555552</v>
      </c>
      <c r="S11" s="9">
        <f t="shared" si="5"/>
        <v>0.40277777777777773</v>
      </c>
      <c r="T11" s="9">
        <f t="shared" si="6"/>
        <v>0.40624999999999994</v>
      </c>
      <c r="U11" s="9">
        <f t="shared" si="7"/>
        <v>0.41111111111111104</v>
      </c>
      <c r="V11" s="9">
        <f t="shared" si="8"/>
        <v>0.41319444444444436</v>
      </c>
    </row>
    <row r="12" spans="1:22" x14ac:dyDescent="0.3">
      <c r="A12" s="68"/>
      <c r="B12" s="9">
        <v>0.2986111111111111</v>
      </c>
      <c r="C12" s="9">
        <f t="shared" si="18"/>
        <v>0.3</v>
      </c>
      <c r="D12" s="9">
        <f t="shared" si="11"/>
        <v>0.30624999999999997</v>
      </c>
      <c r="E12" s="9">
        <f t="shared" si="12"/>
        <v>0.3118055555555555</v>
      </c>
      <c r="F12" s="9">
        <f t="shared" ref="F12:F37" si="20">E12+TIME(0,6,0)</f>
        <v>0.31597222222222215</v>
      </c>
      <c r="G12" s="9">
        <f t="shared" si="19"/>
        <v>0.35069444444444436</v>
      </c>
      <c r="H12" s="9">
        <f t="shared" si="14"/>
        <v>0.35416666666666657</v>
      </c>
      <c r="I12" s="9">
        <f t="shared" si="15"/>
        <v>0.35972222222222211</v>
      </c>
      <c r="J12" s="9">
        <f t="shared" si="16"/>
        <v>0.36180555555555544</v>
      </c>
      <c r="K12" s="9">
        <f t="shared" ref="K12:K17" si="21">J12+TIME(0,3,0)</f>
        <v>0.36388888888888876</v>
      </c>
      <c r="L12" s="13">
        <v>10</v>
      </c>
      <c r="M12" s="9">
        <v>0.36805555555555558</v>
      </c>
      <c r="N12" s="9">
        <f t="shared" si="0"/>
        <v>0.36944444444444446</v>
      </c>
      <c r="O12" s="9">
        <f t="shared" si="1"/>
        <v>0.37152777777777779</v>
      </c>
      <c r="P12" s="9">
        <f t="shared" si="2"/>
        <v>0.375</v>
      </c>
      <c r="Q12" s="9">
        <f t="shared" si="3"/>
        <v>0.37847222222222221</v>
      </c>
      <c r="R12" s="9">
        <f t="shared" si="4"/>
        <v>0.41319444444444442</v>
      </c>
      <c r="S12" s="9">
        <f t="shared" si="5"/>
        <v>0.41666666666666663</v>
      </c>
      <c r="T12" s="9">
        <f t="shared" si="6"/>
        <v>0.42013888888888884</v>
      </c>
      <c r="U12" s="9">
        <f t="shared" si="7"/>
        <v>0.42499999999999993</v>
      </c>
      <c r="V12" s="9">
        <f t="shared" si="8"/>
        <v>0.42708333333333326</v>
      </c>
    </row>
    <row r="13" spans="1:22" x14ac:dyDescent="0.3">
      <c r="A13" s="68"/>
      <c r="B13" s="9">
        <v>0.3125</v>
      </c>
      <c r="C13" s="9">
        <f t="shared" si="18"/>
        <v>0.31388888888888888</v>
      </c>
      <c r="D13" s="9">
        <f t="shared" si="11"/>
        <v>0.32013888888888886</v>
      </c>
      <c r="E13" s="9">
        <f t="shared" si="12"/>
        <v>0.3256944444444444</v>
      </c>
      <c r="F13" s="9">
        <f t="shared" si="20"/>
        <v>0.32986111111111105</v>
      </c>
      <c r="G13" s="9">
        <f t="shared" si="19"/>
        <v>0.36458333333333326</v>
      </c>
      <c r="H13" s="9">
        <f t="shared" si="14"/>
        <v>0.36805555555555547</v>
      </c>
      <c r="I13" s="9">
        <f t="shared" si="15"/>
        <v>0.37361111111111101</v>
      </c>
      <c r="J13" s="9">
        <f t="shared" si="16"/>
        <v>0.37569444444444433</v>
      </c>
      <c r="K13" s="9">
        <f t="shared" si="21"/>
        <v>0.37777777777777766</v>
      </c>
      <c r="L13" s="13">
        <v>11</v>
      </c>
      <c r="M13" s="9">
        <v>0.38194444444444442</v>
      </c>
      <c r="N13" s="9">
        <f t="shared" si="0"/>
        <v>0.3833333333333333</v>
      </c>
      <c r="O13" s="9">
        <f t="shared" si="1"/>
        <v>0.38541666666666663</v>
      </c>
      <c r="P13" s="9">
        <f t="shared" si="2"/>
        <v>0.38888888888888884</v>
      </c>
      <c r="Q13" s="9">
        <f t="shared" si="3"/>
        <v>0.39236111111111105</v>
      </c>
      <c r="R13" s="9">
        <f t="shared" si="4"/>
        <v>0.42708333333333326</v>
      </c>
      <c r="S13" s="9">
        <f t="shared" si="5"/>
        <v>0.43055555555555547</v>
      </c>
      <c r="T13" s="9">
        <f t="shared" si="6"/>
        <v>0.43402777777777768</v>
      </c>
      <c r="U13" s="9">
        <f t="shared" si="7"/>
        <v>0.43888888888888877</v>
      </c>
      <c r="V13" s="9">
        <f t="shared" si="8"/>
        <v>0.4409722222222221</v>
      </c>
    </row>
    <row r="14" spans="1:22" x14ac:dyDescent="0.3">
      <c r="A14" s="68"/>
      <c r="B14" s="9">
        <v>0.3263888888888889</v>
      </c>
      <c r="C14" s="9">
        <f t="shared" si="18"/>
        <v>0.32777777777777778</v>
      </c>
      <c r="D14" s="9">
        <f t="shared" si="11"/>
        <v>0.33402777777777776</v>
      </c>
      <c r="E14" s="9">
        <f t="shared" si="12"/>
        <v>0.33958333333333329</v>
      </c>
      <c r="F14" s="9">
        <f t="shared" si="20"/>
        <v>0.34374999999999994</v>
      </c>
      <c r="G14" s="9">
        <f t="shared" si="19"/>
        <v>0.37847222222222215</v>
      </c>
      <c r="H14" s="9">
        <f t="shared" si="14"/>
        <v>0.38194444444444436</v>
      </c>
      <c r="I14" s="9">
        <f t="shared" si="15"/>
        <v>0.3874999999999999</v>
      </c>
      <c r="J14" s="9">
        <f t="shared" si="16"/>
        <v>0.38958333333333323</v>
      </c>
      <c r="K14" s="9">
        <f t="shared" si="21"/>
        <v>0.39166666666666655</v>
      </c>
      <c r="L14" s="13">
        <v>12</v>
      </c>
      <c r="M14" s="9">
        <v>0.39583333333333331</v>
      </c>
      <c r="N14" s="9">
        <f t="shared" si="0"/>
        <v>0.3972222222222222</v>
      </c>
      <c r="O14" s="9">
        <f t="shared" si="1"/>
        <v>0.39930555555555552</v>
      </c>
      <c r="P14" s="9">
        <f t="shared" si="2"/>
        <v>0.40277777777777773</v>
      </c>
      <c r="Q14" s="9">
        <f t="shared" si="3"/>
        <v>0.40624999999999994</v>
      </c>
      <c r="R14" s="9">
        <f t="shared" si="4"/>
        <v>0.44097222222222215</v>
      </c>
      <c r="S14" s="9">
        <f t="shared" si="5"/>
        <v>0.44444444444444436</v>
      </c>
      <c r="T14" s="9">
        <f t="shared" si="6"/>
        <v>0.44791666666666657</v>
      </c>
      <c r="U14" s="9">
        <f t="shared" si="7"/>
        <v>0.45277777777777767</v>
      </c>
      <c r="V14" s="9">
        <f t="shared" si="8"/>
        <v>0.45486111111111099</v>
      </c>
    </row>
    <row r="15" spans="1:22" x14ac:dyDescent="0.3">
      <c r="A15" s="68"/>
      <c r="B15" s="9">
        <v>0.33680555555555558</v>
      </c>
      <c r="C15" s="9">
        <f t="shared" si="18"/>
        <v>0.33819444444444446</v>
      </c>
      <c r="D15" s="9">
        <f t="shared" si="11"/>
        <v>0.34444444444444444</v>
      </c>
      <c r="E15" s="9">
        <f t="shared" si="12"/>
        <v>0.35</v>
      </c>
      <c r="F15" s="9">
        <f t="shared" si="20"/>
        <v>0.35416666666666663</v>
      </c>
      <c r="G15" s="9">
        <f t="shared" si="19"/>
        <v>0.38888888888888884</v>
      </c>
      <c r="H15" s="9">
        <f t="shared" si="14"/>
        <v>0.39236111111111105</v>
      </c>
      <c r="I15" s="9">
        <f t="shared" si="15"/>
        <v>0.39791666666666659</v>
      </c>
      <c r="J15" s="9">
        <f t="shared" si="16"/>
        <v>0.39999999999999991</v>
      </c>
      <c r="K15" s="9">
        <f t="shared" si="21"/>
        <v>0.40208333333333324</v>
      </c>
      <c r="L15" s="13">
        <v>13</v>
      </c>
      <c r="M15" s="9">
        <v>0.40972222222222227</v>
      </c>
      <c r="N15" s="9">
        <f t="shared" si="0"/>
        <v>0.41111111111111115</v>
      </c>
      <c r="O15" s="9">
        <f t="shared" si="1"/>
        <v>0.41319444444444448</v>
      </c>
      <c r="P15" s="9">
        <f t="shared" si="2"/>
        <v>0.41666666666666669</v>
      </c>
      <c r="Q15" s="9">
        <f t="shared" si="3"/>
        <v>0.4201388888888889</v>
      </c>
      <c r="R15" s="9">
        <f t="shared" si="4"/>
        <v>0.4548611111111111</v>
      </c>
      <c r="S15" s="9">
        <f t="shared" si="5"/>
        <v>0.45833333333333331</v>
      </c>
      <c r="T15" s="9">
        <f t="shared" si="6"/>
        <v>0.46180555555555552</v>
      </c>
      <c r="U15" s="9">
        <f t="shared" si="7"/>
        <v>0.46666666666666662</v>
      </c>
      <c r="V15" s="9">
        <f t="shared" si="8"/>
        <v>0.46874999999999994</v>
      </c>
    </row>
    <row r="16" spans="1:22" x14ac:dyDescent="0.3">
      <c r="A16" s="68"/>
      <c r="B16" s="9">
        <v>0.34722222222222227</v>
      </c>
      <c r="C16" s="9">
        <f t="shared" si="18"/>
        <v>0.34861111111111115</v>
      </c>
      <c r="D16" s="9">
        <f t="shared" si="11"/>
        <v>0.35486111111111113</v>
      </c>
      <c r="E16" s="9">
        <f t="shared" si="12"/>
        <v>0.36041666666666666</v>
      </c>
      <c r="F16" s="9">
        <f t="shared" si="20"/>
        <v>0.36458333333333331</v>
      </c>
      <c r="G16" s="9">
        <f t="shared" si="19"/>
        <v>0.39930555555555552</v>
      </c>
      <c r="H16" s="9">
        <f t="shared" si="14"/>
        <v>0.40277777777777773</v>
      </c>
      <c r="I16" s="9">
        <f t="shared" si="15"/>
        <v>0.40833333333333327</v>
      </c>
      <c r="J16" s="9">
        <f t="shared" si="16"/>
        <v>0.4104166666666666</v>
      </c>
      <c r="K16" s="9">
        <f t="shared" si="21"/>
        <v>0.41249999999999992</v>
      </c>
      <c r="L16" s="13">
        <v>14</v>
      </c>
      <c r="M16" s="9">
        <v>0.4236111111111111</v>
      </c>
      <c r="N16" s="9">
        <f t="shared" si="0"/>
        <v>0.42499999999999999</v>
      </c>
      <c r="O16" s="9">
        <f t="shared" si="1"/>
        <v>0.42708333333333331</v>
      </c>
      <c r="P16" s="9">
        <f t="shared" si="2"/>
        <v>0.43055555555555552</v>
      </c>
      <c r="Q16" s="9">
        <f t="shared" si="3"/>
        <v>0.43402777777777773</v>
      </c>
      <c r="R16" s="9">
        <f t="shared" si="4"/>
        <v>0.46874999999999994</v>
      </c>
      <c r="S16" s="9">
        <f t="shared" si="5"/>
        <v>0.47222222222222215</v>
      </c>
      <c r="T16" s="9">
        <f t="shared" si="6"/>
        <v>0.47569444444444436</v>
      </c>
      <c r="U16" s="9">
        <f t="shared" si="7"/>
        <v>0.48055555555555546</v>
      </c>
      <c r="V16" s="9">
        <f t="shared" si="8"/>
        <v>0.48263888888888878</v>
      </c>
    </row>
    <row r="17" spans="1:22" x14ac:dyDescent="0.3">
      <c r="A17" s="68"/>
      <c r="B17" s="9">
        <v>0.36458333333333331</v>
      </c>
      <c r="C17" s="9">
        <f t="shared" si="18"/>
        <v>0.3659722222222222</v>
      </c>
      <c r="D17" s="9">
        <f t="shared" si="11"/>
        <v>0.37222222222222218</v>
      </c>
      <c r="E17" s="9">
        <f t="shared" si="12"/>
        <v>0.37777777777777771</v>
      </c>
      <c r="F17" s="9">
        <f t="shared" si="20"/>
        <v>0.38194444444444436</v>
      </c>
      <c r="G17" s="9">
        <f t="shared" si="19"/>
        <v>0.41666666666666657</v>
      </c>
      <c r="H17" s="9">
        <f t="shared" si="14"/>
        <v>0.42013888888888878</v>
      </c>
      <c r="I17" s="9">
        <f t="shared" si="15"/>
        <v>0.42569444444444432</v>
      </c>
      <c r="J17" s="9">
        <f t="shared" si="16"/>
        <v>0.42777777777777765</v>
      </c>
      <c r="K17" s="9">
        <f t="shared" si="21"/>
        <v>0.42986111111111097</v>
      </c>
      <c r="L17" s="13">
        <v>15</v>
      </c>
      <c r="M17" s="9">
        <v>0.44097222222222227</v>
      </c>
      <c r="N17" s="9">
        <f t="shared" si="0"/>
        <v>0.44236111111111115</v>
      </c>
      <c r="O17" s="9">
        <f t="shared" si="1"/>
        <v>0.44444444444444448</v>
      </c>
      <c r="P17" s="9">
        <f t="shared" si="2"/>
        <v>0.44791666666666669</v>
      </c>
      <c r="Q17" s="9">
        <f t="shared" si="3"/>
        <v>0.4513888888888889</v>
      </c>
      <c r="R17" s="9">
        <f t="shared" si="4"/>
        <v>0.4861111111111111</v>
      </c>
      <c r="S17" s="9">
        <f t="shared" si="5"/>
        <v>0.48958333333333331</v>
      </c>
      <c r="T17" s="9">
        <f t="shared" si="6"/>
        <v>0.49305555555555552</v>
      </c>
      <c r="U17" s="9">
        <f t="shared" si="7"/>
        <v>0.49791666666666662</v>
      </c>
      <c r="V17" s="9">
        <f t="shared" si="8"/>
        <v>0.49999999999999994</v>
      </c>
    </row>
    <row r="18" spans="1:22" x14ac:dyDescent="0.3">
      <c r="A18" s="68"/>
      <c r="B18" s="9">
        <v>0.38194444444444442</v>
      </c>
      <c r="C18" s="9">
        <f t="shared" si="18"/>
        <v>0.3833333333333333</v>
      </c>
      <c r="D18" s="9">
        <f t="shared" ref="D18:D46" si="22">C18+TIME(0,9,0)</f>
        <v>0.38958333333333328</v>
      </c>
      <c r="E18" s="9">
        <f t="shared" ref="E18:E46" si="23">D18+TIME(0,8,0)</f>
        <v>0.39513888888888882</v>
      </c>
      <c r="F18" s="9">
        <f t="shared" si="20"/>
        <v>0.39930555555555547</v>
      </c>
      <c r="G18" s="9">
        <f t="shared" si="19"/>
        <v>0.43402777777777768</v>
      </c>
      <c r="H18" s="9">
        <f t="shared" ref="H18:H46" si="24">G18+TIME(0,5,0)</f>
        <v>0.43749999999999989</v>
      </c>
      <c r="I18" s="9">
        <f t="shared" si="15"/>
        <v>0.44305555555555542</v>
      </c>
      <c r="J18" s="9">
        <f t="shared" ref="J18:J46" si="25">I18+TIME(0,3,0)</f>
        <v>0.44513888888888875</v>
      </c>
      <c r="K18" s="9">
        <f t="shared" ref="K18:K46" si="26">J18+TIME(0,3,0)</f>
        <v>0.44722222222222208</v>
      </c>
      <c r="L18" s="13">
        <v>16</v>
      </c>
      <c r="M18" s="9">
        <v>0.45833333333333331</v>
      </c>
      <c r="N18" s="9">
        <f t="shared" si="0"/>
        <v>0.4597222222222222</v>
      </c>
      <c r="O18" s="9">
        <f t="shared" si="1"/>
        <v>0.46180555555555552</v>
      </c>
      <c r="P18" s="9">
        <f t="shared" si="2"/>
        <v>0.46527777777777773</v>
      </c>
      <c r="Q18" s="9">
        <f t="shared" si="3"/>
        <v>0.46874999999999994</v>
      </c>
      <c r="R18" s="9">
        <f t="shared" si="4"/>
        <v>0.50347222222222221</v>
      </c>
      <c r="S18" s="9">
        <f t="shared" si="5"/>
        <v>0.50694444444444442</v>
      </c>
      <c r="T18" s="9">
        <f t="shared" si="6"/>
        <v>0.51041666666666663</v>
      </c>
      <c r="U18" s="9">
        <f t="shared" si="7"/>
        <v>0.51527777777777772</v>
      </c>
      <c r="V18" s="9">
        <f t="shared" si="8"/>
        <v>0.51736111111111105</v>
      </c>
    </row>
    <row r="19" spans="1:22" x14ac:dyDescent="0.3">
      <c r="A19" s="68"/>
      <c r="B19" s="9">
        <v>0.39930555555555558</v>
      </c>
      <c r="C19" s="9">
        <f t="shared" si="18"/>
        <v>0.40069444444444446</v>
      </c>
      <c r="D19" s="9">
        <f t="shared" si="22"/>
        <v>0.40694444444444444</v>
      </c>
      <c r="E19" s="9">
        <f t="shared" si="23"/>
        <v>0.41249999999999998</v>
      </c>
      <c r="F19" s="9">
        <f t="shared" si="20"/>
        <v>0.41666666666666663</v>
      </c>
      <c r="G19" s="9">
        <f t="shared" si="19"/>
        <v>0.45138888888888884</v>
      </c>
      <c r="H19" s="9">
        <f t="shared" si="24"/>
        <v>0.45486111111111105</v>
      </c>
      <c r="I19" s="9">
        <f t="shared" si="15"/>
        <v>0.46041666666666659</v>
      </c>
      <c r="J19" s="9">
        <f t="shared" si="25"/>
        <v>0.46249999999999991</v>
      </c>
      <c r="K19" s="9">
        <f t="shared" si="26"/>
        <v>0.46458333333333324</v>
      </c>
      <c r="L19" s="13">
        <v>17</v>
      </c>
      <c r="M19" s="9">
        <v>0.47569444444444442</v>
      </c>
      <c r="N19" s="9">
        <f t="shared" si="0"/>
        <v>0.4770833333333333</v>
      </c>
      <c r="O19" s="9">
        <f t="shared" si="1"/>
        <v>0.47916666666666663</v>
      </c>
      <c r="P19" s="9">
        <f t="shared" si="2"/>
        <v>0.48263888888888884</v>
      </c>
      <c r="Q19" s="9">
        <f t="shared" si="3"/>
        <v>0.48611111111111105</v>
      </c>
      <c r="R19" s="9">
        <f t="shared" si="4"/>
        <v>0.52083333333333326</v>
      </c>
      <c r="S19" s="9">
        <f t="shared" si="5"/>
        <v>0.52430555555555547</v>
      </c>
      <c r="T19" s="9">
        <f t="shared" si="6"/>
        <v>0.52777777777777768</v>
      </c>
      <c r="U19" s="9">
        <f t="shared" si="7"/>
        <v>0.53263888888888877</v>
      </c>
      <c r="V19" s="9">
        <f t="shared" si="8"/>
        <v>0.5347222222222221</v>
      </c>
    </row>
    <row r="20" spans="1:22" x14ac:dyDescent="0.3">
      <c r="A20" s="68"/>
      <c r="B20" s="9">
        <v>0.41666666666666669</v>
      </c>
      <c r="C20" s="9">
        <f t="shared" si="18"/>
        <v>0.41805555555555557</v>
      </c>
      <c r="D20" s="9">
        <f t="shared" si="22"/>
        <v>0.42430555555555555</v>
      </c>
      <c r="E20" s="9">
        <f t="shared" si="23"/>
        <v>0.42986111111111108</v>
      </c>
      <c r="F20" s="9">
        <f t="shared" si="20"/>
        <v>0.43402777777777773</v>
      </c>
      <c r="G20" s="9">
        <f t="shared" si="19"/>
        <v>0.46874999999999994</v>
      </c>
      <c r="H20" s="9">
        <f t="shared" si="24"/>
        <v>0.47222222222222215</v>
      </c>
      <c r="I20" s="9">
        <f t="shared" si="15"/>
        <v>0.47777777777777769</v>
      </c>
      <c r="J20" s="9">
        <f t="shared" si="25"/>
        <v>0.47986111111111102</v>
      </c>
      <c r="K20" s="9">
        <f t="shared" si="26"/>
        <v>0.48194444444444434</v>
      </c>
      <c r="L20" s="13">
        <v>18</v>
      </c>
      <c r="M20" s="9">
        <v>0.49305555555555558</v>
      </c>
      <c r="N20" s="9">
        <f t="shared" si="0"/>
        <v>0.49444444444444446</v>
      </c>
      <c r="O20" s="9">
        <f t="shared" si="1"/>
        <v>0.49652777777777779</v>
      </c>
      <c r="P20" s="9">
        <f t="shared" si="2"/>
        <v>0.5</v>
      </c>
      <c r="Q20" s="9">
        <f t="shared" si="3"/>
        <v>0.50347222222222221</v>
      </c>
      <c r="R20" s="9">
        <f t="shared" si="4"/>
        <v>0.53819444444444442</v>
      </c>
      <c r="S20" s="9">
        <f t="shared" si="5"/>
        <v>0.54166666666666663</v>
      </c>
      <c r="T20" s="9">
        <f t="shared" si="6"/>
        <v>0.54513888888888884</v>
      </c>
      <c r="U20" s="9">
        <f t="shared" si="7"/>
        <v>0.54999999999999993</v>
      </c>
      <c r="V20" s="9">
        <f t="shared" si="8"/>
        <v>0.55208333333333326</v>
      </c>
    </row>
    <row r="21" spans="1:22" x14ac:dyDescent="0.3">
      <c r="A21" s="68"/>
      <c r="B21" s="9">
        <v>0.4375</v>
      </c>
      <c r="C21" s="9">
        <f t="shared" si="18"/>
        <v>0.43888888888888888</v>
      </c>
      <c r="D21" s="9">
        <f t="shared" si="22"/>
        <v>0.44513888888888886</v>
      </c>
      <c r="E21" s="9">
        <f t="shared" si="23"/>
        <v>0.4506944444444444</v>
      </c>
      <c r="F21" s="9">
        <f t="shared" si="20"/>
        <v>0.45486111111111105</v>
      </c>
      <c r="G21" s="9">
        <f t="shared" si="19"/>
        <v>0.48958333333333326</v>
      </c>
      <c r="H21" s="9">
        <f t="shared" si="24"/>
        <v>0.49305555555555547</v>
      </c>
      <c r="I21" s="9">
        <f t="shared" si="15"/>
        <v>0.49861111111111101</v>
      </c>
      <c r="J21" s="9">
        <f t="shared" si="25"/>
        <v>0.50069444444444433</v>
      </c>
      <c r="K21" s="9">
        <f t="shared" si="26"/>
        <v>0.50277777777777766</v>
      </c>
      <c r="L21" s="13">
        <v>19</v>
      </c>
      <c r="M21" s="9">
        <v>0.51041666666666663</v>
      </c>
      <c r="N21" s="9">
        <f t="shared" si="0"/>
        <v>0.51180555555555551</v>
      </c>
      <c r="O21" s="9">
        <f t="shared" si="1"/>
        <v>0.51388888888888884</v>
      </c>
      <c r="P21" s="9">
        <f t="shared" si="2"/>
        <v>0.51736111111111105</v>
      </c>
      <c r="Q21" s="9">
        <f t="shared" si="3"/>
        <v>0.52083333333333326</v>
      </c>
      <c r="R21" s="9">
        <f t="shared" si="4"/>
        <v>0.55555555555555547</v>
      </c>
      <c r="S21" s="9">
        <f t="shared" si="5"/>
        <v>0.55902777777777768</v>
      </c>
      <c r="T21" s="9">
        <f t="shared" si="6"/>
        <v>0.56249999999999989</v>
      </c>
      <c r="U21" s="9">
        <f t="shared" si="7"/>
        <v>0.56736111111111098</v>
      </c>
      <c r="V21" s="9">
        <f t="shared" si="8"/>
        <v>0.56944444444444431</v>
      </c>
    </row>
    <row r="22" spans="1:22" ht="16.5" customHeight="1" x14ac:dyDescent="0.3">
      <c r="A22" s="68"/>
      <c r="B22" s="9">
        <v>0.45833333333333331</v>
      </c>
      <c r="C22" s="9">
        <f t="shared" si="18"/>
        <v>0.4597222222222222</v>
      </c>
      <c r="D22" s="9">
        <f t="shared" si="22"/>
        <v>0.46597222222222218</v>
      </c>
      <c r="E22" s="9">
        <f t="shared" si="23"/>
        <v>0.47152777777777771</v>
      </c>
      <c r="F22" s="9">
        <f t="shared" si="20"/>
        <v>0.47569444444444436</v>
      </c>
      <c r="G22" s="9">
        <f t="shared" si="19"/>
        <v>0.51041666666666663</v>
      </c>
      <c r="H22" s="9">
        <f t="shared" si="24"/>
        <v>0.51388888888888884</v>
      </c>
      <c r="I22" s="9">
        <f t="shared" si="15"/>
        <v>0.51944444444444438</v>
      </c>
      <c r="J22" s="9">
        <f t="shared" si="25"/>
        <v>0.5215277777777777</v>
      </c>
      <c r="K22" s="9">
        <f t="shared" si="26"/>
        <v>0.52361111111111103</v>
      </c>
      <c r="L22" s="13">
        <v>20</v>
      </c>
      <c r="M22" s="9">
        <v>0.52777777777777779</v>
      </c>
      <c r="N22" s="9">
        <f t="shared" si="0"/>
        <v>0.52916666666666667</v>
      </c>
      <c r="O22" s="9">
        <f t="shared" si="1"/>
        <v>0.53125</v>
      </c>
      <c r="P22" s="9">
        <f t="shared" si="2"/>
        <v>0.53472222222222221</v>
      </c>
      <c r="Q22" s="9">
        <f t="shared" si="3"/>
        <v>0.53819444444444442</v>
      </c>
      <c r="R22" s="9">
        <f t="shared" si="4"/>
        <v>0.57291666666666663</v>
      </c>
      <c r="S22" s="9">
        <f t="shared" si="5"/>
        <v>0.57638888888888884</v>
      </c>
      <c r="T22" s="9">
        <f t="shared" si="6"/>
        <v>0.57986111111111105</v>
      </c>
      <c r="U22" s="9">
        <f t="shared" si="7"/>
        <v>0.58472222222222214</v>
      </c>
      <c r="V22" s="9">
        <f t="shared" si="8"/>
        <v>0.58680555555555547</v>
      </c>
    </row>
    <row r="23" spans="1:22" x14ac:dyDescent="0.3">
      <c r="A23" s="68"/>
      <c r="B23" s="9">
        <v>0.47916666666666669</v>
      </c>
      <c r="C23" s="9">
        <f t="shared" si="18"/>
        <v>0.48055555555555557</v>
      </c>
      <c r="D23" s="9">
        <f t="shared" si="22"/>
        <v>0.48680555555555555</v>
      </c>
      <c r="E23" s="9">
        <f t="shared" si="23"/>
        <v>0.49236111111111108</v>
      </c>
      <c r="F23" s="9">
        <f t="shared" si="20"/>
        <v>0.49652777777777773</v>
      </c>
      <c r="G23" s="9">
        <f t="shared" si="19"/>
        <v>0.53125</v>
      </c>
      <c r="H23" s="9">
        <f t="shared" si="24"/>
        <v>0.53472222222222221</v>
      </c>
      <c r="I23" s="9">
        <f t="shared" si="15"/>
        <v>0.54027777777777775</v>
      </c>
      <c r="J23" s="9">
        <f t="shared" si="25"/>
        <v>0.54236111111111107</v>
      </c>
      <c r="K23" s="9">
        <f t="shared" si="26"/>
        <v>0.5444444444444444</v>
      </c>
      <c r="L23" s="13">
        <v>21</v>
      </c>
      <c r="M23" s="9">
        <v>0.54861111111111105</v>
      </c>
      <c r="N23" s="9">
        <f t="shared" si="0"/>
        <v>0.54999999999999993</v>
      </c>
      <c r="O23" s="9">
        <f t="shared" si="1"/>
        <v>0.55208333333333326</v>
      </c>
      <c r="P23" s="9">
        <f t="shared" si="2"/>
        <v>0.55555555555555547</v>
      </c>
      <c r="Q23" s="9">
        <f t="shared" si="3"/>
        <v>0.55902777777777768</v>
      </c>
      <c r="R23" s="9">
        <f t="shared" si="4"/>
        <v>0.59374999999999989</v>
      </c>
      <c r="S23" s="9">
        <f t="shared" si="5"/>
        <v>0.5972222222222221</v>
      </c>
      <c r="T23" s="9">
        <f t="shared" si="6"/>
        <v>0.60069444444444431</v>
      </c>
      <c r="U23" s="9">
        <f t="shared" si="7"/>
        <v>0.6055555555555554</v>
      </c>
      <c r="V23" s="9">
        <f t="shared" si="8"/>
        <v>0.60763888888888873</v>
      </c>
    </row>
    <row r="24" spans="1:22" x14ac:dyDescent="0.3">
      <c r="A24" s="68"/>
      <c r="B24" s="9">
        <v>0.49652777777777773</v>
      </c>
      <c r="C24" s="9">
        <f t="shared" si="18"/>
        <v>0.49791666666666662</v>
      </c>
      <c r="D24" s="9">
        <f t="shared" si="22"/>
        <v>0.50416666666666665</v>
      </c>
      <c r="E24" s="9">
        <f t="shared" si="23"/>
        <v>0.50972222222222219</v>
      </c>
      <c r="F24" s="9">
        <f t="shared" si="20"/>
        <v>0.51388888888888884</v>
      </c>
      <c r="G24" s="9">
        <f t="shared" si="19"/>
        <v>0.54861111111111105</v>
      </c>
      <c r="H24" s="9">
        <f t="shared" si="24"/>
        <v>0.55208333333333326</v>
      </c>
      <c r="I24" s="9">
        <f t="shared" si="15"/>
        <v>0.5576388888888888</v>
      </c>
      <c r="J24" s="9">
        <f t="shared" si="25"/>
        <v>0.55972222222222212</v>
      </c>
      <c r="K24" s="9">
        <f t="shared" si="26"/>
        <v>0.56180555555555545</v>
      </c>
      <c r="L24" s="13">
        <v>22</v>
      </c>
      <c r="M24" s="9">
        <v>0.56944444444444442</v>
      </c>
      <c r="N24" s="9">
        <f t="shared" si="0"/>
        <v>0.5708333333333333</v>
      </c>
      <c r="O24" s="9">
        <f t="shared" si="1"/>
        <v>0.57291666666666663</v>
      </c>
      <c r="P24" s="9">
        <f t="shared" si="2"/>
        <v>0.57638888888888884</v>
      </c>
      <c r="Q24" s="9">
        <f t="shared" si="3"/>
        <v>0.57986111111111105</v>
      </c>
      <c r="R24" s="9">
        <f t="shared" si="4"/>
        <v>0.61458333333333326</v>
      </c>
      <c r="S24" s="9">
        <f t="shared" si="5"/>
        <v>0.61805555555555547</v>
      </c>
      <c r="T24" s="9">
        <f t="shared" si="6"/>
        <v>0.62152777777777768</v>
      </c>
      <c r="U24" s="9">
        <f t="shared" si="7"/>
        <v>0.62638888888888877</v>
      </c>
      <c r="V24" s="9">
        <f t="shared" si="8"/>
        <v>0.6284722222222221</v>
      </c>
    </row>
    <row r="25" spans="1:22" x14ac:dyDescent="0.3">
      <c r="A25" s="68"/>
      <c r="B25" s="9">
        <v>0.51388888888888895</v>
      </c>
      <c r="C25" s="9">
        <f t="shared" si="18"/>
        <v>0.51527777777777783</v>
      </c>
      <c r="D25" s="9">
        <f t="shared" si="22"/>
        <v>0.52152777777777781</v>
      </c>
      <c r="E25" s="9">
        <f t="shared" si="23"/>
        <v>0.52708333333333335</v>
      </c>
      <c r="F25" s="9">
        <f t="shared" si="20"/>
        <v>0.53125</v>
      </c>
      <c r="G25" s="9">
        <f t="shared" si="19"/>
        <v>0.56597222222222221</v>
      </c>
      <c r="H25" s="9">
        <f t="shared" si="24"/>
        <v>0.56944444444444442</v>
      </c>
      <c r="I25" s="9">
        <f t="shared" si="15"/>
        <v>0.57499999999999996</v>
      </c>
      <c r="J25" s="9">
        <f t="shared" si="25"/>
        <v>0.57708333333333328</v>
      </c>
      <c r="K25" s="9">
        <f t="shared" si="26"/>
        <v>0.57916666666666661</v>
      </c>
      <c r="L25" s="13">
        <v>23</v>
      </c>
      <c r="M25" s="9">
        <v>0.58680555555555558</v>
      </c>
      <c r="N25" s="9">
        <f t="shared" si="0"/>
        <v>0.58819444444444446</v>
      </c>
      <c r="O25" s="9">
        <f t="shared" si="1"/>
        <v>0.59027777777777779</v>
      </c>
      <c r="P25" s="9">
        <f t="shared" si="2"/>
        <v>0.59375</v>
      </c>
      <c r="Q25" s="9">
        <f t="shared" si="3"/>
        <v>0.59722222222222221</v>
      </c>
      <c r="R25" s="9">
        <f t="shared" si="4"/>
        <v>0.63194444444444442</v>
      </c>
      <c r="S25" s="9">
        <f t="shared" si="5"/>
        <v>0.63541666666666663</v>
      </c>
      <c r="T25" s="9">
        <f t="shared" si="6"/>
        <v>0.63888888888888884</v>
      </c>
      <c r="U25" s="9">
        <f t="shared" si="7"/>
        <v>0.64374999999999993</v>
      </c>
      <c r="V25" s="9">
        <f t="shared" si="8"/>
        <v>0.64583333333333326</v>
      </c>
    </row>
    <row r="26" spans="1:22" x14ac:dyDescent="0.3">
      <c r="A26" s="68"/>
      <c r="B26" s="9">
        <v>0.53125</v>
      </c>
      <c r="C26" s="9">
        <f t="shared" si="18"/>
        <v>0.53263888888888888</v>
      </c>
      <c r="D26" s="9">
        <f t="shared" si="22"/>
        <v>0.53888888888888886</v>
      </c>
      <c r="E26" s="9">
        <f t="shared" si="23"/>
        <v>0.5444444444444444</v>
      </c>
      <c r="F26" s="9">
        <f t="shared" si="20"/>
        <v>0.54861111111111105</v>
      </c>
      <c r="G26" s="9">
        <f t="shared" si="19"/>
        <v>0.58333333333333326</v>
      </c>
      <c r="H26" s="9">
        <f t="shared" si="24"/>
        <v>0.58680555555555547</v>
      </c>
      <c r="I26" s="9">
        <f t="shared" si="15"/>
        <v>0.59236111111111101</v>
      </c>
      <c r="J26" s="9">
        <f t="shared" si="25"/>
        <v>0.59444444444444433</v>
      </c>
      <c r="K26" s="9">
        <f t="shared" si="26"/>
        <v>0.59652777777777766</v>
      </c>
      <c r="L26" s="13">
        <v>24</v>
      </c>
      <c r="M26" s="9">
        <v>0.60416666666666663</v>
      </c>
      <c r="N26" s="9">
        <f t="shared" si="0"/>
        <v>0.60555555555555551</v>
      </c>
      <c r="O26" s="9">
        <f t="shared" si="1"/>
        <v>0.60763888888888884</v>
      </c>
      <c r="P26" s="9">
        <f t="shared" si="2"/>
        <v>0.61111111111111105</v>
      </c>
      <c r="Q26" s="9">
        <f t="shared" si="3"/>
        <v>0.61458333333333326</v>
      </c>
      <c r="R26" s="9">
        <f t="shared" si="4"/>
        <v>0.64930555555555547</v>
      </c>
      <c r="S26" s="9">
        <f t="shared" si="5"/>
        <v>0.65277777777777768</v>
      </c>
      <c r="T26" s="9">
        <f t="shared" si="6"/>
        <v>0.65624999999999989</v>
      </c>
      <c r="U26" s="9">
        <f t="shared" si="7"/>
        <v>0.66111111111111098</v>
      </c>
      <c r="V26" s="9">
        <f t="shared" si="8"/>
        <v>0.66319444444444431</v>
      </c>
    </row>
    <row r="27" spans="1:22" x14ac:dyDescent="0.3">
      <c r="A27" s="68"/>
      <c r="B27" s="9">
        <v>0.54861111111111105</v>
      </c>
      <c r="C27" s="9">
        <f t="shared" si="18"/>
        <v>0.54999999999999993</v>
      </c>
      <c r="D27" s="9">
        <f t="shared" si="22"/>
        <v>0.55624999999999991</v>
      </c>
      <c r="E27" s="9">
        <f t="shared" si="23"/>
        <v>0.56180555555555545</v>
      </c>
      <c r="F27" s="9">
        <f t="shared" si="20"/>
        <v>0.5659722222222221</v>
      </c>
      <c r="G27" s="9">
        <f t="shared" si="19"/>
        <v>0.60069444444444431</v>
      </c>
      <c r="H27" s="9">
        <f t="shared" si="24"/>
        <v>0.60416666666666652</v>
      </c>
      <c r="I27" s="9">
        <f t="shared" si="15"/>
        <v>0.60972222222222205</v>
      </c>
      <c r="J27" s="9">
        <f t="shared" si="25"/>
        <v>0.61180555555555538</v>
      </c>
      <c r="K27" s="9">
        <f t="shared" si="26"/>
        <v>0.61388888888888871</v>
      </c>
      <c r="L27" s="13">
        <v>25</v>
      </c>
      <c r="M27" s="9">
        <v>0.62152777777777779</v>
      </c>
      <c r="N27" s="9">
        <f t="shared" si="0"/>
        <v>0.62291666666666667</v>
      </c>
      <c r="O27" s="9">
        <f t="shared" si="1"/>
        <v>0.625</v>
      </c>
      <c r="P27" s="9">
        <f t="shared" si="2"/>
        <v>0.62847222222222221</v>
      </c>
      <c r="Q27" s="9">
        <f t="shared" si="3"/>
        <v>0.63194444444444442</v>
      </c>
      <c r="R27" s="9">
        <f t="shared" si="4"/>
        <v>0.66666666666666663</v>
      </c>
      <c r="S27" s="9">
        <f t="shared" si="5"/>
        <v>0.67013888888888884</v>
      </c>
      <c r="T27" s="9">
        <f t="shared" si="6"/>
        <v>0.67361111111111105</v>
      </c>
      <c r="U27" s="9">
        <f t="shared" si="7"/>
        <v>0.67847222222222214</v>
      </c>
      <c r="V27" s="9">
        <f t="shared" si="8"/>
        <v>0.68055555555555547</v>
      </c>
    </row>
    <row r="28" spans="1:22" x14ac:dyDescent="0.3">
      <c r="A28" s="68"/>
      <c r="B28" s="9">
        <v>0.56597222222222221</v>
      </c>
      <c r="C28" s="9">
        <f t="shared" si="18"/>
        <v>0.56736111111111109</v>
      </c>
      <c r="D28" s="9">
        <f t="shared" si="22"/>
        <v>0.57361111111111107</v>
      </c>
      <c r="E28" s="9">
        <f t="shared" si="23"/>
        <v>0.57916666666666661</v>
      </c>
      <c r="F28" s="9">
        <f t="shared" si="20"/>
        <v>0.58333333333333326</v>
      </c>
      <c r="G28" s="9">
        <f t="shared" si="19"/>
        <v>0.61805555555555547</v>
      </c>
      <c r="H28" s="9">
        <f t="shared" si="24"/>
        <v>0.62152777777777768</v>
      </c>
      <c r="I28" s="9">
        <f t="shared" si="15"/>
        <v>0.62708333333333321</v>
      </c>
      <c r="J28" s="9">
        <f t="shared" si="25"/>
        <v>0.62916666666666654</v>
      </c>
      <c r="K28" s="9">
        <f t="shared" si="26"/>
        <v>0.63124999999999987</v>
      </c>
      <c r="L28" s="13">
        <v>26</v>
      </c>
      <c r="M28" s="9">
        <v>0.63888888888888895</v>
      </c>
      <c r="N28" s="9">
        <f t="shared" si="0"/>
        <v>0.64027777777777783</v>
      </c>
      <c r="O28" s="9">
        <f t="shared" si="1"/>
        <v>0.64236111111111116</v>
      </c>
      <c r="P28" s="9">
        <f t="shared" si="2"/>
        <v>0.64583333333333337</v>
      </c>
      <c r="Q28" s="9">
        <f t="shared" si="3"/>
        <v>0.64930555555555558</v>
      </c>
      <c r="R28" s="9">
        <f t="shared" si="4"/>
        <v>0.68402777777777779</v>
      </c>
      <c r="S28" s="9">
        <f t="shared" si="5"/>
        <v>0.6875</v>
      </c>
      <c r="T28" s="9">
        <f t="shared" si="6"/>
        <v>0.69097222222222221</v>
      </c>
      <c r="U28" s="9">
        <f t="shared" si="7"/>
        <v>0.6958333333333333</v>
      </c>
      <c r="V28" s="9">
        <f t="shared" si="8"/>
        <v>0.69791666666666663</v>
      </c>
    </row>
    <row r="29" spans="1:22" x14ac:dyDescent="0.3">
      <c r="A29" s="68"/>
      <c r="B29" s="9">
        <v>0.58333333333333337</v>
      </c>
      <c r="C29" s="9">
        <f t="shared" si="18"/>
        <v>0.58472222222222225</v>
      </c>
      <c r="D29" s="9">
        <f t="shared" si="22"/>
        <v>0.59097222222222223</v>
      </c>
      <c r="E29" s="9">
        <f t="shared" si="23"/>
        <v>0.59652777777777777</v>
      </c>
      <c r="F29" s="9">
        <f t="shared" si="20"/>
        <v>0.60069444444444442</v>
      </c>
      <c r="G29" s="9">
        <f t="shared" si="19"/>
        <v>0.63541666666666663</v>
      </c>
      <c r="H29" s="9">
        <f t="shared" si="24"/>
        <v>0.63888888888888884</v>
      </c>
      <c r="I29" s="9">
        <f t="shared" si="15"/>
        <v>0.64444444444444438</v>
      </c>
      <c r="J29" s="9">
        <f t="shared" si="25"/>
        <v>0.6465277777777777</v>
      </c>
      <c r="K29" s="9">
        <f t="shared" si="26"/>
        <v>0.64861111111111103</v>
      </c>
      <c r="L29" s="13">
        <v>27</v>
      </c>
      <c r="M29" s="9">
        <v>0.65625</v>
      </c>
      <c r="N29" s="9">
        <f t="shared" si="0"/>
        <v>0.65763888888888888</v>
      </c>
      <c r="O29" s="9">
        <f t="shared" si="1"/>
        <v>0.65972222222222221</v>
      </c>
      <c r="P29" s="9">
        <f t="shared" si="2"/>
        <v>0.66319444444444442</v>
      </c>
      <c r="Q29" s="9">
        <f t="shared" si="3"/>
        <v>0.66666666666666663</v>
      </c>
      <c r="R29" s="9">
        <f t="shared" si="4"/>
        <v>0.70138888888888884</v>
      </c>
      <c r="S29" s="9">
        <f t="shared" si="5"/>
        <v>0.70486111111111105</v>
      </c>
      <c r="T29" s="9">
        <f t="shared" si="6"/>
        <v>0.70833333333333326</v>
      </c>
      <c r="U29" s="9">
        <f t="shared" si="7"/>
        <v>0.71319444444444435</v>
      </c>
      <c r="V29" s="9">
        <f t="shared" si="8"/>
        <v>0.71527777777777768</v>
      </c>
    </row>
    <row r="30" spans="1:22" x14ac:dyDescent="0.3">
      <c r="A30" s="68"/>
      <c r="B30" s="9">
        <v>0.60069444444444442</v>
      </c>
      <c r="C30" s="9">
        <f t="shared" si="18"/>
        <v>0.6020833333333333</v>
      </c>
      <c r="D30" s="9">
        <f t="shared" si="22"/>
        <v>0.60833333333333328</v>
      </c>
      <c r="E30" s="9">
        <f t="shared" si="23"/>
        <v>0.61388888888888882</v>
      </c>
      <c r="F30" s="9">
        <f t="shared" si="20"/>
        <v>0.61805555555555547</v>
      </c>
      <c r="G30" s="9">
        <f t="shared" si="19"/>
        <v>0.65277777777777768</v>
      </c>
      <c r="H30" s="9">
        <f t="shared" si="24"/>
        <v>0.65624999999999989</v>
      </c>
      <c r="I30" s="9">
        <f t="shared" si="15"/>
        <v>0.66180555555555542</v>
      </c>
      <c r="J30" s="9">
        <f t="shared" si="25"/>
        <v>0.66388888888888875</v>
      </c>
      <c r="K30" s="9">
        <f t="shared" si="26"/>
        <v>0.66597222222222208</v>
      </c>
      <c r="L30" s="13">
        <v>28</v>
      </c>
      <c r="M30" s="9">
        <v>0.67361111111111116</v>
      </c>
      <c r="N30" s="9">
        <f t="shared" si="0"/>
        <v>0.67500000000000004</v>
      </c>
      <c r="O30" s="9">
        <f t="shared" si="1"/>
        <v>0.67708333333333337</v>
      </c>
      <c r="P30" s="9">
        <f t="shared" si="2"/>
        <v>0.68055555555555558</v>
      </c>
      <c r="Q30" s="9">
        <f t="shared" si="3"/>
        <v>0.68402777777777779</v>
      </c>
      <c r="R30" s="9">
        <f t="shared" si="4"/>
        <v>0.71875</v>
      </c>
      <c r="S30" s="9">
        <f t="shared" si="5"/>
        <v>0.72222222222222221</v>
      </c>
      <c r="T30" s="9">
        <f t="shared" si="6"/>
        <v>0.72569444444444442</v>
      </c>
      <c r="U30" s="9">
        <f t="shared" si="7"/>
        <v>0.73055555555555551</v>
      </c>
      <c r="V30" s="9">
        <f t="shared" si="8"/>
        <v>0.73263888888888884</v>
      </c>
    </row>
    <row r="31" spans="1:22" x14ac:dyDescent="0.3">
      <c r="A31" s="68"/>
      <c r="B31" s="9">
        <v>0.61805555555555558</v>
      </c>
      <c r="C31" s="9">
        <f t="shared" si="18"/>
        <v>0.61944444444444446</v>
      </c>
      <c r="D31" s="9">
        <f t="shared" si="22"/>
        <v>0.62569444444444444</v>
      </c>
      <c r="E31" s="9">
        <f t="shared" si="23"/>
        <v>0.63124999999999998</v>
      </c>
      <c r="F31" s="9">
        <f t="shared" si="20"/>
        <v>0.63541666666666663</v>
      </c>
      <c r="G31" s="9">
        <f t="shared" si="19"/>
        <v>0.67013888888888884</v>
      </c>
      <c r="H31" s="9">
        <f t="shared" si="24"/>
        <v>0.67361111111111105</v>
      </c>
      <c r="I31" s="9">
        <f t="shared" si="15"/>
        <v>0.67916666666666659</v>
      </c>
      <c r="J31" s="9">
        <f t="shared" si="25"/>
        <v>0.68124999999999991</v>
      </c>
      <c r="K31" s="9">
        <f t="shared" si="26"/>
        <v>0.68333333333333324</v>
      </c>
      <c r="L31" s="13">
        <v>29</v>
      </c>
      <c r="M31" s="9">
        <v>0.69097222222222221</v>
      </c>
      <c r="N31" s="9">
        <f t="shared" si="0"/>
        <v>0.69236111111111109</v>
      </c>
      <c r="O31" s="9">
        <f t="shared" si="1"/>
        <v>0.69444444444444442</v>
      </c>
      <c r="P31" s="9">
        <f t="shared" si="2"/>
        <v>0.69791666666666663</v>
      </c>
      <c r="Q31" s="9">
        <f t="shared" si="3"/>
        <v>0.70138888888888884</v>
      </c>
      <c r="R31" s="9">
        <f t="shared" si="4"/>
        <v>0.73611111111111105</v>
      </c>
      <c r="S31" s="9">
        <f t="shared" si="5"/>
        <v>0.73958333333333326</v>
      </c>
      <c r="T31" s="9">
        <f t="shared" si="6"/>
        <v>0.74305555555555547</v>
      </c>
      <c r="U31" s="9">
        <f t="shared" si="7"/>
        <v>0.74791666666666656</v>
      </c>
      <c r="V31" s="9">
        <f t="shared" si="8"/>
        <v>0.74999999999999989</v>
      </c>
    </row>
    <row r="32" spans="1:22" x14ac:dyDescent="0.3">
      <c r="A32" s="68"/>
      <c r="B32" s="9">
        <v>0.63541666666666663</v>
      </c>
      <c r="C32" s="9">
        <f t="shared" si="18"/>
        <v>0.63680555555555551</v>
      </c>
      <c r="D32" s="9">
        <f t="shared" si="22"/>
        <v>0.64305555555555549</v>
      </c>
      <c r="E32" s="9">
        <f t="shared" si="23"/>
        <v>0.64861111111111103</v>
      </c>
      <c r="F32" s="9">
        <f t="shared" si="20"/>
        <v>0.65277777777777768</v>
      </c>
      <c r="G32" s="9">
        <f t="shared" si="19"/>
        <v>0.68749999999999989</v>
      </c>
      <c r="H32" s="9">
        <f t="shared" si="24"/>
        <v>0.6909722222222221</v>
      </c>
      <c r="I32" s="9">
        <f t="shared" si="15"/>
        <v>0.69652777777777763</v>
      </c>
      <c r="J32" s="9">
        <f t="shared" si="25"/>
        <v>0.69861111111111096</v>
      </c>
      <c r="K32" s="9">
        <f t="shared" si="26"/>
        <v>0.70069444444444429</v>
      </c>
      <c r="L32" s="13">
        <v>30</v>
      </c>
      <c r="M32" s="9">
        <v>0.70833333333333337</v>
      </c>
      <c r="N32" s="9">
        <f t="shared" si="0"/>
        <v>0.70972222222222225</v>
      </c>
      <c r="O32" s="9">
        <f t="shared" si="1"/>
        <v>0.71180555555555558</v>
      </c>
      <c r="P32" s="9">
        <f t="shared" si="2"/>
        <v>0.71527777777777779</v>
      </c>
      <c r="Q32" s="9">
        <f t="shared" si="3"/>
        <v>0.71875</v>
      </c>
      <c r="R32" s="9">
        <f t="shared" si="4"/>
        <v>0.75347222222222221</v>
      </c>
      <c r="S32" s="9">
        <f t="shared" si="5"/>
        <v>0.75694444444444442</v>
      </c>
      <c r="T32" s="9">
        <f t="shared" si="6"/>
        <v>0.76041666666666663</v>
      </c>
      <c r="U32" s="9">
        <f t="shared" si="7"/>
        <v>0.76527777777777772</v>
      </c>
      <c r="V32" s="9">
        <f t="shared" si="8"/>
        <v>0.76736111111111105</v>
      </c>
    </row>
    <row r="33" spans="1:22" x14ac:dyDescent="0.3">
      <c r="A33" s="68"/>
      <c r="B33" s="9">
        <v>0.65277777777777779</v>
      </c>
      <c r="C33" s="9">
        <f t="shared" si="18"/>
        <v>0.65416666666666667</v>
      </c>
      <c r="D33" s="9">
        <f t="shared" si="22"/>
        <v>0.66041666666666665</v>
      </c>
      <c r="E33" s="9">
        <f t="shared" si="23"/>
        <v>0.66597222222222219</v>
      </c>
      <c r="F33" s="9">
        <f t="shared" si="20"/>
        <v>0.67013888888888884</v>
      </c>
      <c r="G33" s="9">
        <f t="shared" si="19"/>
        <v>0.70486111111111105</v>
      </c>
      <c r="H33" s="9">
        <f t="shared" si="24"/>
        <v>0.70833333333333326</v>
      </c>
      <c r="I33" s="9">
        <f t="shared" si="15"/>
        <v>0.7138888888888888</v>
      </c>
      <c r="J33" s="9">
        <f t="shared" si="25"/>
        <v>0.71597222222222212</v>
      </c>
      <c r="K33" s="9">
        <f t="shared" si="26"/>
        <v>0.71805555555555545</v>
      </c>
      <c r="L33" s="13">
        <v>31</v>
      </c>
      <c r="M33" s="9">
        <v>0.72569444444444453</v>
      </c>
      <c r="N33" s="9">
        <f t="shared" si="0"/>
        <v>0.72708333333333341</v>
      </c>
      <c r="O33" s="9">
        <f t="shared" si="1"/>
        <v>0.72916666666666674</v>
      </c>
      <c r="P33" s="9">
        <f t="shared" si="2"/>
        <v>0.73263888888888895</v>
      </c>
      <c r="Q33" s="9">
        <f t="shared" si="3"/>
        <v>0.73611111111111116</v>
      </c>
      <c r="R33" s="9">
        <f t="shared" si="4"/>
        <v>0.77083333333333337</v>
      </c>
      <c r="S33" s="9">
        <f t="shared" si="5"/>
        <v>0.77430555555555558</v>
      </c>
      <c r="T33" s="9">
        <f t="shared" si="6"/>
        <v>0.77777777777777779</v>
      </c>
      <c r="U33" s="9">
        <f t="shared" si="7"/>
        <v>0.78263888888888888</v>
      </c>
      <c r="V33" s="9">
        <f t="shared" si="8"/>
        <v>0.78472222222222221</v>
      </c>
    </row>
    <row r="34" spans="1:22" x14ac:dyDescent="0.3">
      <c r="A34" s="68"/>
      <c r="B34" s="9">
        <v>0.67361111111111116</v>
      </c>
      <c r="C34" s="9">
        <f t="shared" si="18"/>
        <v>0.67500000000000004</v>
      </c>
      <c r="D34" s="9">
        <f t="shared" si="22"/>
        <v>0.68125000000000002</v>
      </c>
      <c r="E34" s="9">
        <f t="shared" si="23"/>
        <v>0.68680555555555556</v>
      </c>
      <c r="F34" s="9">
        <f t="shared" si="20"/>
        <v>0.69097222222222221</v>
      </c>
      <c r="G34" s="9">
        <f t="shared" si="19"/>
        <v>0.72569444444444442</v>
      </c>
      <c r="H34" s="9">
        <f t="shared" si="24"/>
        <v>0.72916666666666663</v>
      </c>
      <c r="I34" s="9">
        <f t="shared" si="15"/>
        <v>0.73472222222222217</v>
      </c>
      <c r="J34" s="9">
        <f t="shared" si="25"/>
        <v>0.73680555555555549</v>
      </c>
      <c r="K34" s="9">
        <f t="shared" si="26"/>
        <v>0.73888888888888882</v>
      </c>
      <c r="L34" s="13">
        <v>32</v>
      </c>
      <c r="M34" s="9">
        <v>0.74652777777777779</v>
      </c>
      <c r="N34" s="9">
        <f t="shared" si="0"/>
        <v>0.74791666666666667</v>
      </c>
      <c r="O34" s="9">
        <f t="shared" si="1"/>
        <v>0.75</v>
      </c>
      <c r="P34" s="9">
        <f t="shared" si="2"/>
        <v>0.75347222222222221</v>
      </c>
      <c r="Q34" s="9">
        <f t="shared" si="3"/>
        <v>0.75694444444444442</v>
      </c>
      <c r="R34" s="9">
        <f t="shared" si="4"/>
        <v>0.79166666666666663</v>
      </c>
      <c r="S34" s="9">
        <f t="shared" si="5"/>
        <v>0.79513888888888884</v>
      </c>
      <c r="T34" s="9">
        <f t="shared" si="6"/>
        <v>0.79861111111111105</v>
      </c>
      <c r="U34" s="9">
        <f t="shared" si="7"/>
        <v>0.80347222222222214</v>
      </c>
      <c r="V34" s="9">
        <f t="shared" si="8"/>
        <v>0.80555555555555547</v>
      </c>
    </row>
    <row r="35" spans="1:22" x14ac:dyDescent="0.3">
      <c r="A35" s="68"/>
      <c r="B35" s="9">
        <v>0.69444444444444453</v>
      </c>
      <c r="C35" s="9">
        <f t="shared" si="18"/>
        <v>0.69583333333333341</v>
      </c>
      <c r="D35" s="9">
        <f t="shared" si="22"/>
        <v>0.70208333333333339</v>
      </c>
      <c r="E35" s="9">
        <f t="shared" si="23"/>
        <v>0.70763888888888893</v>
      </c>
      <c r="F35" s="9">
        <f t="shared" si="20"/>
        <v>0.71180555555555558</v>
      </c>
      <c r="G35" s="9">
        <f t="shared" si="19"/>
        <v>0.74652777777777779</v>
      </c>
      <c r="H35" s="9">
        <f t="shared" si="24"/>
        <v>0.75</v>
      </c>
      <c r="I35" s="9">
        <f t="shared" si="15"/>
        <v>0.75555555555555554</v>
      </c>
      <c r="J35" s="9">
        <f t="shared" si="25"/>
        <v>0.75763888888888886</v>
      </c>
      <c r="K35" s="9">
        <f t="shared" si="26"/>
        <v>0.75972222222222219</v>
      </c>
      <c r="L35" s="13">
        <v>33</v>
      </c>
      <c r="M35" s="9">
        <v>0.76388888888888884</v>
      </c>
      <c r="N35" s="9">
        <f t="shared" si="0"/>
        <v>0.76527777777777772</v>
      </c>
      <c r="O35" s="9">
        <f t="shared" si="1"/>
        <v>0.76736111111111105</v>
      </c>
      <c r="P35" s="9">
        <f t="shared" si="2"/>
        <v>0.77083333333333326</v>
      </c>
      <c r="Q35" s="9">
        <f t="shared" si="3"/>
        <v>0.77430555555555547</v>
      </c>
      <c r="R35" s="9">
        <f t="shared" si="4"/>
        <v>0.80902777777777768</v>
      </c>
      <c r="S35" s="9">
        <f t="shared" si="5"/>
        <v>0.81249999999999989</v>
      </c>
      <c r="T35" s="9">
        <f t="shared" si="6"/>
        <v>0.8159722222222221</v>
      </c>
      <c r="U35" s="9">
        <f t="shared" si="7"/>
        <v>0.82083333333333319</v>
      </c>
      <c r="V35" s="9">
        <f t="shared" si="8"/>
        <v>0.82291666666666652</v>
      </c>
    </row>
    <row r="36" spans="1:22" x14ac:dyDescent="0.3">
      <c r="A36" s="68"/>
      <c r="B36" s="9">
        <v>0.71180555555555547</v>
      </c>
      <c r="C36" s="9">
        <f t="shared" si="18"/>
        <v>0.71319444444444435</v>
      </c>
      <c r="D36" s="9">
        <f t="shared" si="22"/>
        <v>0.71944444444444433</v>
      </c>
      <c r="E36" s="9">
        <f t="shared" si="23"/>
        <v>0.72499999999999987</v>
      </c>
      <c r="F36" s="9">
        <f t="shared" si="20"/>
        <v>0.72916666666666652</v>
      </c>
      <c r="G36" s="9">
        <f t="shared" si="19"/>
        <v>0.76388888888888873</v>
      </c>
      <c r="H36" s="9">
        <f t="shared" si="24"/>
        <v>0.76736111111111094</v>
      </c>
      <c r="I36" s="9">
        <f t="shared" si="15"/>
        <v>0.77291666666666647</v>
      </c>
      <c r="J36" s="9">
        <f t="shared" si="25"/>
        <v>0.7749999999999998</v>
      </c>
      <c r="K36" s="9">
        <f t="shared" si="26"/>
        <v>0.77708333333333313</v>
      </c>
      <c r="L36" s="13">
        <v>34</v>
      </c>
      <c r="M36" s="9">
        <v>0.79861111111111116</v>
      </c>
      <c r="N36" s="9">
        <f t="shared" si="0"/>
        <v>0.8</v>
      </c>
      <c r="O36" s="9">
        <f t="shared" si="1"/>
        <v>0.80208333333333337</v>
      </c>
      <c r="P36" s="9">
        <f t="shared" si="2"/>
        <v>0.80555555555555558</v>
      </c>
      <c r="Q36" s="9">
        <f t="shared" si="3"/>
        <v>0.80902777777777779</v>
      </c>
      <c r="R36" s="9">
        <f t="shared" si="4"/>
        <v>0.84375</v>
      </c>
      <c r="S36" s="9">
        <f t="shared" si="5"/>
        <v>0.84722222222222221</v>
      </c>
      <c r="T36" s="9">
        <f t="shared" si="6"/>
        <v>0.85069444444444442</v>
      </c>
      <c r="U36" s="9">
        <f t="shared" si="7"/>
        <v>0.85555555555555551</v>
      </c>
      <c r="V36" s="9">
        <f t="shared" si="8"/>
        <v>0.85763888888888884</v>
      </c>
    </row>
    <row r="37" spans="1:22" x14ac:dyDescent="0.3">
      <c r="A37" s="68"/>
      <c r="B37" s="9">
        <v>0.72916666666666663</v>
      </c>
      <c r="C37" s="9">
        <f t="shared" si="18"/>
        <v>0.73055555555555551</v>
      </c>
      <c r="D37" s="9">
        <f t="shared" si="22"/>
        <v>0.73680555555555549</v>
      </c>
      <c r="E37" s="9">
        <f t="shared" si="23"/>
        <v>0.74236111111111103</v>
      </c>
      <c r="F37" s="9">
        <f t="shared" si="20"/>
        <v>0.74652777777777768</v>
      </c>
      <c r="G37" s="9">
        <f t="shared" si="19"/>
        <v>0.78124999999999989</v>
      </c>
      <c r="H37" s="9">
        <f t="shared" si="24"/>
        <v>0.7847222222222221</v>
      </c>
      <c r="I37" s="9">
        <f t="shared" si="15"/>
        <v>0.79027777777777763</v>
      </c>
      <c r="J37" s="9">
        <f t="shared" si="25"/>
        <v>0.79236111111111096</v>
      </c>
      <c r="K37" s="9">
        <f t="shared" si="26"/>
        <v>0.79444444444444429</v>
      </c>
      <c r="L37" s="13">
        <v>35</v>
      </c>
      <c r="M37" s="9">
        <v>0.81597222222222221</v>
      </c>
      <c r="N37" s="9">
        <f t="shared" si="0"/>
        <v>0.81736111111111109</v>
      </c>
      <c r="O37" s="9">
        <f t="shared" si="1"/>
        <v>0.81944444444444442</v>
      </c>
      <c r="P37" s="9">
        <f t="shared" si="2"/>
        <v>0.82291666666666663</v>
      </c>
      <c r="Q37" s="9">
        <f t="shared" si="3"/>
        <v>0.82638888888888884</v>
      </c>
      <c r="R37" s="9">
        <f t="shared" si="4"/>
        <v>0.86111111111111105</v>
      </c>
      <c r="S37" s="9">
        <f t="shared" si="5"/>
        <v>0.86458333333333326</v>
      </c>
      <c r="T37" s="9">
        <f t="shared" si="6"/>
        <v>0.86805555555555547</v>
      </c>
      <c r="U37" s="9">
        <f t="shared" si="7"/>
        <v>0.87291666666666656</v>
      </c>
      <c r="V37" s="9">
        <f t="shared" si="8"/>
        <v>0.87499999999999989</v>
      </c>
    </row>
    <row r="38" spans="1:22" x14ac:dyDescent="0.3">
      <c r="A38" s="68"/>
      <c r="B38" s="9">
        <v>0.74652777777777779</v>
      </c>
      <c r="C38" s="9">
        <f t="shared" si="18"/>
        <v>0.74791666666666667</v>
      </c>
      <c r="D38" s="9">
        <f t="shared" si="22"/>
        <v>0.75416666666666665</v>
      </c>
      <c r="E38" s="9">
        <f t="shared" si="23"/>
        <v>0.75972222222222219</v>
      </c>
      <c r="F38" s="9">
        <f>E38+TIME(0,7,0)</f>
        <v>0.76458333333333328</v>
      </c>
      <c r="G38" s="9">
        <f t="shared" si="19"/>
        <v>0.79930555555555549</v>
      </c>
      <c r="H38" s="9">
        <f t="shared" si="24"/>
        <v>0.8027777777777777</v>
      </c>
      <c r="I38" s="9">
        <f t="shared" si="15"/>
        <v>0.80833333333333324</v>
      </c>
      <c r="J38" s="9">
        <f t="shared" si="25"/>
        <v>0.81041666666666656</v>
      </c>
      <c r="K38" s="9">
        <f t="shared" si="26"/>
        <v>0.81249999999999989</v>
      </c>
      <c r="L38" s="13">
        <v>36</v>
      </c>
      <c r="M38" s="9">
        <v>0.83333333333333337</v>
      </c>
      <c r="N38" s="9">
        <f t="shared" si="0"/>
        <v>0.83472222222222225</v>
      </c>
      <c r="O38" s="9">
        <f t="shared" si="1"/>
        <v>0.83680555555555558</v>
      </c>
      <c r="P38" s="9">
        <f t="shared" si="2"/>
        <v>0.84027777777777779</v>
      </c>
      <c r="Q38" s="9">
        <f t="shared" si="3"/>
        <v>0.84375</v>
      </c>
      <c r="R38" s="9">
        <f t="shared" si="4"/>
        <v>0.87847222222222221</v>
      </c>
      <c r="S38" s="9">
        <f t="shared" si="5"/>
        <v>0.88194444444444442</v>
      </c>
      <c r="T38" s="9">
        <f t="shared" si="6"/>
        <v>0.88541666666666663</v>
      </c>
      <c r="U38" s="9">
        <f t="shared" si="7"/>
        <v>0.89027777777777772</v>
      </c>
      <c r="V38" s="9">
        <f t="shared" si="8"/>
        <v>0.89236111111111105</v>
      </c>
    </row>
    <row r="39" spans="1:22" x14ac:dyDescent="0.3">
      <c r="A39" s="68"/>
      <c r="B39" s="9">
        <v>0.76388888888888884</v>
      </c>
      <c r="C39" s="9">
        <f t="shared" si="18"/>
        <v>0.76527777777777772</v>
      </c>
      <c r="D39" s="9">
        <f t="shared" si="22"/>
        <v>0.7715277777777777</v>
      </c>
      <c r="E39" s="9">
        <f t="shared" si="23"/>
        <v>0.77708333333333324</v>
      </c>
      <c r="F39" s="9">
        <f>E39+TIME(0,8,0)</f>
        <v>0.78263888888888877</v>
      </c>
      <c r="G39" s="9">
        <f t="shared" si="19"/>
        <v>0.81736111111111098</v>
      </c>
      <c r="H39" s="9">
        <f t="shared" si="24"/>
        <v>0.82083333333333319</v>
      </c>
      <c r="I39" s="9">
        <f t="shared" si="15"/>
        <v>0.82638888888888873</v>
      </c>
      <c r="J39" s="9">
        <f t="shared" si="25"/>
        <v>0.82847222222222205</v>
      </c>
      <c r="K39" s="9">
        <f t="shared" si="26"/>
        <v>0.83055555555555538</v>
      </c>
      <c r="L39" s="13">
        <v>37</v>
      </c>
      <c r="M39" s="9">
        <v>0.85069444444444453</v>
      </c>
      <c r="N39" s="9">
        <f t="shared" si="0"/>
        <v>0.85208333333333341</v>
      </c>
      <c r="O39" s="9">
        <f t="shared" si="1"/>
        <v>0.85416666666666674</v>
      </c>
      <c r="P39" s="9">
        <f t="shared" si="2"/>
        <v>0.85763888888888895</v>
      </c>
      <c r="Q39" s="9">
        <f t="shared" si="3"/>
        <v>0.86111111111111116</v>
      </c>
      <c r="R39" s="9">
        <f t="shared" si="4"/>
        <v>0.89583333333333337</v>
      </c>
      <c r="S39" s="9">
        <f t="shared" si="5"/>
        <v>0.89930555555555558</v>
      </c>
      <c r="T39" s="9">
        <f t="shared" si="6"/>
        <v>0.90277777777777779</v>
      </c>
      <c r="U39" s="9">
        <f t="shared" si="7"/>
        <v>0.90763888888888888</v>
      </c>
      <c r="V39" s="9">
        <f t="shared" si="8"/>
        <v>0.90972222222222221</v>
      </c>
    </row>
    <row r="40" spans="1:22" x14ac:dyDescent="0.3">
      <c r="A40" s="68"/>
      <c r="B40" s="9">
        <v>0.78125</v>
      </c>
      <c r="C40" s="9">
        <f t="shared" si="18"/>
        <v>0.78263888888888888</v>
      </c>
      <c r="D40" s="9">
        <f t="shared" si="22"/>
        <v>0.78888888888888886</v>
      </c>
      <c r="E40" s="9">
        <f t="shared" si="23"/>
        <v>0.7944444444444444</v>
      </c>
      <c r="F40" s="9">
        <f>E40+TIME(0,9,0)</f>
        <v>0.80069444444444438</v>
      </c>
      <c r="G40" s="9">
        <f>F40+TIME(0,50,0)</f>
        <v>0.83541666666666659</v>
      </c>
      <c r="H40" s="9">
        <f t="shared" si="24"/>
        <v>0.8388888888888888</v>
      </c>
      <c r="I40" s="9">
        <f t="shared" si="15"/>
        <v>0.84444444444444433</v>
      </c>
      <c r="J40" s="9">
        <f t="shared" si="25"/>
        <v>0.84652777777777766</v>
      </c>
      <c r="K40" s="9">
        <f t="shared" si="26"/>
        <v>0.84861111111111098</v>
      </c>
      <c r="L40" s="13">
        <v>38</v>
      </c>
      <c r="M40" s="9">
        <v>0.86805555555555547</v>
      </c>
      <c r="N40" s="9">
        <f t="shared" si="0"/>
        <v>0.86944444444444435</v>
      </c>
      <c r="O40" s="9">
        <f t="shared" si="1"/>
        <v>0.87152777777777768</v>
      </c>
      <c r="P40" s="9">
        <f t="shared" si="2"/>
        <v>0.87499999999999989</v>
      </c>
      <c r="Q40" s="9">
        <f t="shared" si="3"/>
        <v>0.8784722222222221</v>
      </c>
      <c r="R40" s="9">
        <f t="shared" si="4"/>
        <v>0.91319444444444431</v>
      </c>
      <c r="S40" s="9">
        <f t="shared" si="5"/>
        <v>0.91666666666666652</v>
      </c>
      <c r="T40" s="9">
        <f t="shared" si="6"/>
        <v>0.92013888888888873</v>
      </c>
      <c r="U40" s="9">
        <f t="shared" si="7"/>
        <v>0.92499999999999982</v>
      </c>
      <c r="V40" s="9">
        <f t="shared" si="8"/>
        <v>0.92708333333333315</v>
      </c>
    </row>
    <row r="41" spans="1:22" x14ac:dyDescent="0.3">
      <c r="A41" s="68"/>
      <c r="B41" s="9">
        <v>0.79861111111111116</v>
      </c>
      <c r="C41" s="9">
        <f t="shared" si="18"/>
        <v>0.8</v>
      </c>
      <c r="D41" s="9">
        <f t="shared" si="22"/>
        <v>0.80625000000000002</v>
      </c>
      <c r="E41" s="9">
        <f t="shared" si="23"/>
        <v>0.81180555555555556</v>
      </c>
      <c r="F41" s="9">
        <f>E41+TIME(0,10,0)</f>
        <v>0.81874999999999998</v>
      </c>
      <c r="G41" s="9">
        <f t="shared" si="19"/>
        <v>0.85347222222222219</v>
      </c>
      <c r="H41" s="9">
        <f t="shared" si="24"/>
        <v>0.8569444444444444</v>
      </c>
      <c r="I41" s="9">
        <f t="shared" si="15"/>
        <v>0.86249999999999993</v>
      </c>
      <c r="J41" s="9">
        <f t="shared" si="25"/>
        <v>0.86458333333333326</v>
      </c>
      <c r="K41" s="9">
        <f t="shared" si="26"/>
        <v>0.86666666666666659</v>
      </c>
      <c r="L41" s="13">
        <v>39</v>
      </c>
      <c r="M41" s="9">
        <v>0.88541666666666663</v>
      </c>
      <c r="N41" s="9">
        <f t="shared" si="0"/>
        <v>0.88680555555555551</v>
      </c>
      <c r="O41" s="9">
        <f t="shared" si="1"/>
        <v>0.88888888888888884</v>
      </c>
      <c r="P41" s="9">
        <f t="shared" si="2"/>
        <v>0.89236111111111105</v>
      </c>
      <c r="Q41" s="9">
        <f t="shared" si="3"/>
        <v>0.89583333333333326</v>
      </c>
      <c r="R41" s="9">
        <f t="shared" si="4"/>
        <v>0.93055555555555547</v>
      </c>
      <c r="S41" s="9">
        <f t="shared" si="5"/>
        <v>0.93402777777777768</v>
      </c>
      <c r="T41" s="9">
        <f t="shared" si="6"/>
        <v>0.93749999999999989</v>
      </c>
      <c r="U41" s="9">
        <f t="shared" si="7"/>
        <v>0.94236111111111098</v>
      </c>
      <c r="V41" s="9">
        <f t="shared" si="8"/>
        <v>0.94444444444444431</v>
      </c>
    </row>
    <row r="42" spans="1:22" x14ac:dyDescent="0.3">
      <c r="A42" s="68"/>
      <c r="B42" s="9">
        <v>0.81944444444444453</v>
      </c>
      <c r="C42" s="9">
        <f t="shared" si="18"/>
        <v>0.82083333333333341</v>
      </c>
      <c r="D42" s="9">
        <f t="shared" si="22"/>
        <v>0.82708333333333339</v>
      </c>
      <c r="E42" s="9">
        <f t="shared" si="23"/>
        <v>0.83263888888888893</v>
      </c>
      <c r="F42" s="9">
        <f t="shared" ref="F42:F43" si="27">E42+TIME(0,10,0)</f>
        <v>0.83958333333333335</v>
      </c>
      <c r="G42" s="9">
        <f>F42+TIME(0,45,0)</f>
        <v>0.87083333333333335</v>
      </c>
      <c r="H42" s="9">
        <f t="shared" si="24"/>
        <v>0.87430555555555556</v>
      </c>
      <c r="I42" s="9">
        <f t="shared" si="15"/>
        <v>0.87986111111111109</v>
      </c>
      <c r="J42" s="9">
        <f t="shared" si="25"/>
        <v>0.88194444444444442</v>
      </c>
      <c r="K42" s="9">
        <f t="shared" si="26"/>
        <v>0.88402777777777775</v>
      </c>
      <c r="L42" s="13">
        <v>40</v>
      </c>
      <c r="M42" s="9">
        <v>0.90625</v>
      </c>
      <c r="N42" s="9">
        <f t="shared" si="0"/>
        <v>0.90763888888888888</v>
      </c>
      <c r="O42" s="9">
        <f t="shared" si="1"/>
        <v>0.90972222222222221</v>
      </c>
      <c r="P42" s="9">
        <f t="shared" si="2"/>
        <v>0.91319444444444442</v>
      </c>
      <c r="Q42" s="9">
        <f t="shared" si="3"/>
        <v>0.91666666666666663</v>
      </c>
      <c r="R42" s="9">
        <f t="shared" si="4"/>
        <v>0.95138888888888884</v>
      </c>
      <c r="S42" s="9">
        <f t="shared" si="5"/>
        <v>0.95486111111111105</v>
      </c>
      <c r="T42" s="9">
        <f t="shared" si="6"/>
        <v>0.95833333333333326</v>
      </c>
      <c r="U42" s="9">
        <f t="shared" si="7"/>
        <v>0.96319444444444435</v>
      </c>
      <c r="V42" s="9">
        <f t="shared" si="8"/>
        <v>0.96527777777777768</v>
      </c>
    </row>
    <row r="43" spans="1:22" ht="16.5" customHeight="1" x14ac:dyDescent="0.3">
      <c r="A43" s="68"/>
      <c r="B43" s="9">
        <v>0.86111111111111116</v>
      </c>
      <c r="C43" s="9">
        <f t="shared" si="18"/>
        <v>0.86250000000000004</v>
      </c>
      <c r="D43" s="9">
        <f t="shared" si="22"/>
        <v>0.86875000000000002</v>
      </c>
      <c r="E43" s="9">
        <f t="shared" si="23"/>
        <v>0.87430555555555556</v>
      </c>
      <c r="F43" s="9">
        <f t="shared" si="27"/>
        <v>0.88124999999999998</v>
      </c>
      <c r="G43" s="9">
        <f>F43+TIME(0,40,0)</f>
        <v>0.90902777777777777</v>
      </c>
      <c r="H43" s="9">
        <f t="shared" si="24"/>
        <v>0.91249999999999998</v>
      </c>
      <c r="I43" s="9">
        <f t="shared" si="15"/>
        <v>0.91805555555555551</v>
      </c>
      <c r="J43" s="9">
        <f t="shared" si="25"/>
        <v>0.92013888888888884</v>
      </c>
      <c r="K43" s="9">
        <f t="shared" si="26"/>
        <v>0.92222222222222217</v>
      </c>
      <c r="L43" s="13">
        <v>41</v>
      </c>
      <c r="M43" s="9">
        <v>0.92361111111111116</v>
      </c>
      <c r="N43" s="9">
        <f t="shared" si="0"/>
        <v>0.92500000000000004</v>
      </c>
      <c r="O43" s="9">
        <f t="shared" si="1"/>
        <v>0.92708333333333337</v>
      </c>
      <c r="P43" s="9">
        <f t="shared" si="2"/>
        <v>0.93055555555555558</v>
      </c>
      <c r="Q43" s="9">
        <f t="shared" si="3"/>
        <v>0.93402777777777779</v>
      </c>
      <c r="R43" s="9">
        <f t="shared" si="4"/>
        <v>0.96875</v>
      </c>
      <c r="S43" s="9">
        <f t="shared" si="5"/>
        <v>0.97222222222222221</v>
      </c>
      <c r="T43" s="9">
        <f t="shared" si="6"/>
        <v>0.97569444444444442</v>
      </c>
      <c r="U43" s="9">
        <f t="shared" si="7"/>
        <v>0.98055555555555551</v>
      </c>
      <c r="V43" s="9">
        <f t="shared" si="8"/>
        <v>0.98263888888888884</v>
      </c>
    </row>
    <row r="44" spans="1:22" x14ac:dyDescent="0.3">
      <c r="A44" s="68"/>
      <c r="B44" s="9">
        <v>0.88194444444444453</v>
      </c>
      <c r="C44" s="9">
        <f t="shared" si="18"/>
        <v>0.88333333333333341</v>
      </c>
      <c r="D44" s="9">
        <f t="shared" si="22"/>
        <v>0.88958333333333339</v>
      </c>
      <c r="E44" s="9">
        <f t="shared" si="23"/>
        <v>0.89513888888888893</v>
      </c>
      <c r="F44" s="9">
        <f>E44+TIME(0,8,0)</f>
        <v>0.90069444444444446</v>
      </c>
      <c r="G44" s="9">
        <f>F44+TIME(0,40,0)</f>
        <v>0.92847222222222225</v>
      </c>
      <c r="H44" s="9">
        <f t="shared" si="24"/>
        <v>0.93194444444444446</v>
      </c>
      <c r="I44" s="9">
        <f t="shared" si="15"/>
        <v>0.9375</v>
      </c>
      <c r="J44" s="9">
        <f t="shared" si="25"/>
        <v>0.93958333333333333</v>
      </c>
      <c r="K44" s="9">
        <f t="shared" si="26"/>
        <v>0.94166666666666665</v>
      </c>
      <c r="L44" s="13">
        <v>42</v>
      </c>
      <c r="M44" s="9">
        <v>0.94444444444444453</v>
      </c>
      <c r="N44" s="9">
        <f t="shared" si="0"/>
        <v>0.94583333333333341</v>
      </c>
      <c r="O44" s="9">
        <f t="shared" si="1"/>
        <v>0.94791666666666674</v>
      </c>
      <c r="P44" s="9">
        <f t="shared" si="2"/>
        <v>0.95138888888888895</v>
      </c>
      <c r="Q44" s="9">
        <f t="shared" si="3"/>
        <v>0.95486111111111116</v>
      </c>
      <c r="R44" s="9">
        <f t="shared" si="4"/>
        <v>0.98958333333333337</v>
      </c>
      <c r="S44" s="9">
        <f t="shared" si="5"/>
        <v>0.99305555555555558</v>
      </c>
      <c r="T44" s="9">
        <f t="shared" si="6"/>
        <v>0.99652777777777779</v>
      </c>
      <c r="U44" s="9">
        <f t="shared" si="7"/>
        <v>1.0013888888888889</v>
      </c>
      <c r="V44" s="9">
        <f t="shared" si="8"/>
        <v>1.0034722222222223</v>
      </c>
    </row>
    <row r="45" spans="1:22" x14ac:dyDescent="0.3">
      <c r="A45" s="68"/>
      <c r="B45" s="9">
        <v>0.89930555555555547</v>
      </c>
      <c r="C45" s="9">
        <f t="shared" si="18"/>
        <v>0.90069444444444435</v>
      </c>
      <c r="D45" s="9">
        <f t="shared" si="22"/>
        <v>0.90694444444444433</v>
      </c>
      <c r="E45" s="9">
        <f t="shared" si="23"/>
        <v>0.91249999999999987</v>
      </c>
      <c r="F45" s="9">
        <f>E45+TIME(0,8,0)</f>
        <v>0.9180555555555554</v>
      </c>
      <c r="G45" s="9">
        <f>F45+TIME(0,35,0)</f>
        <v>0.94236111111111098</v>
      </c>
      <c r="H45" s="9">
        <f t="shared" si="24"/>
        <v>0.94583333333333319</v>
      </c>
      <c r="I45" s="9">
        <f t="shared" si="15"/>
        <v>0.95138888888888873</v>
      </c>
      <c r="J45" s="9">
        <f t="shared" si="25"/>
        <v>0.95347222222222205</v>
      </c>
      <c r="K45" s="9">
        <f t="shared" si="26"/>
        <v>0.95555555555555538</v>
      </c>
      <c r="L45" s="13">
        <v>43</v>
      </c>
      <c r="M45" s="9">
        <v>0.96527777777777779</v>
      </c>
      <c r="N45" s="9">
        <f t="shared" si="0"/>
        <v>0.96666666666666667</v>
      </c>
      <c r="O45" s="9">
        <f t="shared" si="1"/>
        <v>0.96875</v>
      </c>
      <c r="P45" s="9">
        <f t="shared" si="2"/>
        <v>0.97222222222222221</v>
      </c>
      <c r="Q45" s="9">
        <f t="shared" si="3"/>
        <v>0.97569444444444442</v>
      </c>
      <c r="R45" s="9">
        <f t="shared" si="4"/>
        <v>1.0104166666666667</v>
      </c>
      <c r="S45" s="9">
        <f t="shared" si="5"/>
        <v>1.0138888888888891</v>
      </c>
      <c r="T45" s="9">
        <f t="shared" si="6"/>
        <v>1.0173611111111114</v>
      </c>
      <c r="U45" s="9">
        <f t="shared" si="7"/>
        <v>1.0222222222222226</v>
      </c>
      <c r="V45" s="9">
        <f t="shared" si="8"/>
        <v>1.024305555555556</v>
      </c>
    </row>
    <row r="46" spans="1:22" x14ac:dyDescent="0.3">
      <c r="A46" s="58"/>
      <c r="B46" s="9">
        <v>0.91666666666666663</v>
      </c>
      <c r="C46" s="9">
        <f t="shared" si="18"/>
        <v>0.91805555555555551</v>
      </c>
      <c r="D46" s="9">
        <f t="shared" si="22"/>
        <v>0.92430555555555549</v>
      </c>
      <c r="E46" s="9">
        <f t="shared" si="23"/>
        <v>0.92986111111111103</v>
      </c>
      <c r="F46" s="9">
        <f t="shared" ref="F46" si="28">E46+TIME(0,5,0)</f>
        <v>0.93333333333333324</v>
      </c>
      <c r="G46" s="9">
        <f>F46+TIME(0,40,0)</f>
        <v>0.96111111111111103</v>
      </c>
      <c r="H46" s="9">
        <f t="shared" si="24"/>
        <v>0.96458333333333324</v>
      </c>
      <c r="I46" s="9">
        <f t="shared" si="15"/>
        <v>0.97013888888888877</v>
      </c>
      <c r="J46" s="9">
        <f t="shared" si="25"/>
        <v>0.9722222222222221</v>
      </c>
      <c r="K46" s="9">
        <f t="shared" si="26"/>
        <v>0.97430555555555542</v>
      </c>
      <c r="L46" s="13">
        <v>44</v>
      </c>
      <c r="M46" s="9">
        <v>0.98611111111111116</v>
      </c>
      <c r="N46" s="9">
        <f t="shared" si="0"/>
        <v>0.98750000000000004</v>
      </c>
      <c r="O46" s="9">
        <f t="shared" si="1"/>
        <v>0.98958333333333337</v>
      </c>
      <c r="P46" s="9">
        <f t="shared" si="2"/>
        <v>0.99305555555555558</v>
      </c>
      <c r="Q46" s="9">
        <f t="shared" si="3"/>
        <v>0.99652777777777779</v>
      </c>
      <c r="R46" s="9">
        <f t="shared" si="4"/>
        <v>1.03125</v>
      </c>
      <c r="S46" s="9">
        <f t="shared" si="5"/>
        <v>1.0347222222222223</v>
      </c>
      <c r="T46" s="9">
        <f t="shared" si="6"/>
        <v>1.0381944444444446</v>
      </c>
      <c r="U46" s="9">
        <f t="shared" si="7"/>
        <v>1.0430555555555558</v>
      </c>
      <c r="V46" s="9">
        <f t="shared" si="8"/>
        <v>1.0451388888888893</v>
      </c>
    </row>
  </sheetData>
  <sheetProtection password="DD5C" sheet="1" objects="1" scenarios="1" selectLockedCells="1" selectUnlockedCells="1"/>
  <mergeCells count="7">
    <mergeCell ref="A1:A2"/>
    <mergeCell ref="B1:K1"/>
    <mergeCell ref="L1:L2"/>
    <mergeCell ref="M1:V1"/>
    <mergeCell ref="B3:K3"/>
    <mergeCell ref="A3:A46"/>
    <mergeCell ref="B4:K4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zoomScale="70" zoomScaleNormal="70" workbookViewId="0">
      <selection sqref="A1:A2"/>
    </sheetView>
  </sheetViews>
  <sheetFormatPr defaultRowHeight="16.5" x14ac:dyDescent="0.3"/>
  <cols>
    <col min="1" max="22" width="9" style="14"/>
    <col min="23" max="16384" width="9" style="11"/>
  </cols>
  <sheetData>
    <row r="1" spans="1:22" x14ac:dyDescent="0.3">
      <c r="A1" s="57" t="s">
        <v>1</v>
      </c>
      <c r="B1" s="59" t="s">
        <v>16</v>
      </c>
      <c r="C1" s="60"/>
      <c r="D1" s="60"/>
      <c r="E1" s="60"/>
      <c r="F1" s="60"/>
      <c r="G1" s="60"/>
      <c r="H1" s="60"/>
      <c r="I1" s="60"/>
      <c r="J1" s="60"/>
      <c r="K1" s="61"/>
      <c r="L1" s="62" t="s">
        <v>0</v>
      </c>
      <c r="M1" s="59" t="s">
        <v>17</v>
      </c>
      <c r="N1" s="60"/>
      <c r="O1" s="60"/>
      <c r="P1" s="60"/>
      <c r="Q1" s="60"/>
      <c r="R1" s="60"/>
      <c r="S1" s="60"/>
      <c r="T1" s="60"/>
      <c r="U1" s="60"/>
      <c r="V1" s="61"/>
    </row>
    <row r="2" spans="1:22" x14ac:dyDescent="0.3">
      <c r="A2" s="58"/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63"/>
      <c r="M2" s="12" t="s">
        <v>11</v>
      </c>
      <c r="N2" s="12" t="s">
        <v>10</v>
      </c>
      <c r="O2" s="12" t="s">
        <v>9</v>
      </c>
      <c r="P2" s="12" t="s">
        <v>8</v>
      </c>
      <c r="Q2" s="12" t="s">
        <v>7</v>
      </c>
      <c r="R2" s="12" t="s">
        <v>12</v>
      </c>
      <c r="S2" s="12" t="s">
        <v>5</v>
      </c>
      <c r="T2" s="12" t="s">
        <v>4</v>
      </c>
      <c r="U2" s="12" t="s">
        <v>3</v>
      </c>
      <c r="V2" s="12" t="s">
        <v>2</v>
      </c>
    </row>
    <row r="3" spans="1:22" x14ac:dyDescent="0.3">
      <c r="A3" s="67"/>
      <c r="B3" s="64" t="s">
        <v>13</v>
      </c>
      <c r="C3" s="65"/>
      <c r="D3" s="65"/>
      <c r="E3" s="65"/>
      <c r="F3" s="65"/>
      <c r="G3" s="65"/>
      <c r="H3" s="65"/>
      <c r="I3" s="65"/>
      <c r="J3" s="65"/>
      <c r="K3" s="66"/>
      <c r="L3" s="13"/>
      <c r="M3" s="9">
        <v>0.25</v>
      </c>
      <c r="N3" s="9">
        <f>M3+TIME(0,2,0)</f>
        <v>0.25138888888888888</v>
      </c>
      <c r="O3" s="9">
        <f>M3+TIME(0,5,0)</f>
        <v>0.25347222222222221</v>
      </c>
      <c r="P3" s="9">
        <f>O3+TIME(0,5,0)</f>
        <v>0.25694444444444442</v>
      </c>
      <c r="Q3" s="9">
        <f>P3+TIME(0,5,0)</f>
        <v>0.26041666666666663</v>
      </c>
      <c r="R3" s="9">
        <f>Q3+TIME(0,50,0)</f>
        <v>0.29513888888888884</v>
      </c>
      <c r="S3" s="9">
        <f>R3+TIME(0,5,0)</f>
        <v>0.29861111111111105</v>
      </c>
      <c r="T3" s="9">
        <f>S3+TIME(0,5,0)</f>
        <v>0.30208333333333326</v>
      </c>
      <c r="U3" s="9">
        <f>T3+TIME(0,7,0)</f>
        <v>0.30694444444444435</v>
      </c>
      <c r="V3" s="9">
        <f>U3+TIME(0,3,0)</f>
        <v>0.30902777777777768</v>
      </c>
    </row>
    <row r="4" spans="1:22" x14ac:dyDescent="0.3">
      <c r="A4" s="68"/>
      <c r="B4" s="9">
        <v>0.20138888888888887</v>
      </c>
      <c r="C4" s="9">
        <f>B4+TIME(0,3,0)</f>
        <v>0.20347222222222219</v>
      </c>
      <c r="D4" s="9">
        <f>C4+TIME(0,9,0)</f>
        <v>0.2097222222222222</v>
      </c>
      <c r="E4" s="9">
        <f>D4+TIME(0,8,0)</f>
        <v>0.21527777777777776</v>
      </c>
      <c r="F4" s="9">
        <f>E4+TIME(0,5,0)</f>
        <v>0.21874999999999997</v>
      </c>
      <c r="G4" s="9">
        <f>F4+TIME(0,45,0)</f>
        <v>0.24999999999999997</v>
      </c>
      <c r="H4" s="9">
        <f t="shared" ref="H4:J4" si="0">G4+TIME(0,5,0)</f>
        <v>0.25347222222222221</v>
      </c>
      <c r="I4" s="9">
        <f t="shared" si="0"/>
        <v>0.25694444444444442</v>
      </c>
      <c r="J4" s="9">
        <f t="shared" si="0"/>
        <v>0.26041666666666663</v>
      </c>
      <c r="K4" s="9">
        <f>J4+TIME(0,3,0)</f>
        <v>0.26249999999999996</v>
      </c>
      <c r="L4" s="13">
        <v>2</v>
      </c>
      <c r="M4" s="9">
        <v>0.2673611111111111</v>
      </c>
      <c r="N4" s="9">
        <f t="shared" ref="N4:N37" si="1">M4+TIME(0,2,0)</f>
        <v>0.26874999999999999</v>
      </c>
      <c r="O4" s="9">
        <f t="shared" ref="O4:O37" si="2">M4+TIME(0,5,0)</f>
        <v>0.27083333333333331</v>
      </c>
      <c r="P4" s="9">
        <f t="shared" ref="P4:Q37" si="3">O4+TIME(0,5,0)</f>
        <v>0.27430555555555552</v>
      </c>
      <c r="Q4" s="9">
        <f t="shared" si="3"/>
        <v>0.27777777777777773</v>
      </c>
      <c r="R4" s="9">
        <f t="shared" ref="R4:R37" si="4">Q4+TIME(0,50,0)</f>
        <v>0.31249999999999994</v>
      </c>
      <c r="S4" s="9">
        <f t="shared" ref="S4:T37" si="5">R4+TIME(0,5,0)</f>
        <v>0.31597222222222215</v>
      </c>
      <c r="T4" s="9">
        <f t="shared" si="5"/>
        <v>0.31944444444444436</v>
      </c>
      <c r="U4" s="9">
        <f t="shared" ref="U4:U37" si="6">T4+TIME(0,7,0)</f>
        <v>0.32430555555555546</v>
      </c>
      <c r="V4" s="9">
        <f t="shared" ref="V4:V37" si="7">U4+TIME(0,3,0)</f>
        <v>0.32638888888888878</v>
      </c>
    </row>
    <row r="5" spans="1:22" x14ac:dyDescent="0.3">
      <c r="A5" s="68"/>
      <c r="B5" s="9">
        <v>0.21527777777777779</v>
      </c>
      <c r="C5" s="9">
        <f t="shared" ref="C5:C37" si="8">B5+TIME(0,3,0)</f>
        <v>0.21736111111111112</v>
      </c>
      <c r="D5" s="9">
        <f t="shared" ref="D5:D37" si="9">C5+TIME(0,9,0)</f>
        <v>0.22361111111111112</v>
      </c>
      <c r="E5" s="9">
        <f t="shared" ref="E5:E37" si="10">D5+TIME(0,8,0)</f>
        <v>0.22916666666666669</v>
      </c>
      <c r="F5" s="9">
        <f t="shared" ref="F5:F37" si="11">E5+TIME(0,5,0)</f>
        <v>0.2326388888888889</v>
      </c>
      <c r="G5" s="9">
        <f t="shared" ref="G5:G37" si="12">F5+TIME(0,45,0)</f>
        <v>0.2638888888888889</v>
      </c>
      <c r="H5" s="9">
        <f t="shared" ref="H5:J20" si="13">G5+TIME(0,5,0)</f>
        <v>0.2673611111111111</v>
      </c>
      <c r="I5" s="9">
        <f t="shared" si="13"/>
        <v>0.27083333333333331</v>
      </c>
      <c r="J5" s="9">
        <f t="shared" si="13"/>
        <v>0.27430555555555552</v>
      </c>
      <c r="K5" s="9">
        <f>J5+TIME(0,3,0)</f>
        <v>0.27638888888888885</v>
      </c>
      <c r="L5" s="13">
        <v>3</v>
      </c>
      <c r="M5" s="9">
        <v>0.28125</v>
      </c>
      <c r="N5" s="9">
        <f t="shared" si="1"/>
        <v>0.28263888888888888</v>
      </c>
      <c r="O5" s="9">
        <f t="shared" si="2"/>
        <v>0.28472222222222221</v>
      </c>
      <c r="P5" s="9">
        <f t="shared" si="3"/>
        <v>0.28819444444444442</v>
      </c>
      <c r="Q5" s="9">
        <f t="shared" si="3"/>
        <v>0.29166666666666663</v>
      </c>
      <c r="R5" s="9">
        <f t="shared" si="4"/>
        <v>0.32638888888888884</v>
      </c>
      <c r="S5" s="9">
        <f t="shared" si="5"/>
        <v>0.32986111111111105</v>
      </c>
      <c r="T5" s="9">
        <f t="shared" si="5"/>
        <v>0.33333333333333326</v>
      </c>
      <c r="U5" s="9">
        <f t="shared" si="6"/>
        <v>0.33819444444444435</v>
      </c>
      <c r="V5" s="9">
        <f t="shared" si="7"/>
        <v>0.34027777777777768</v>
      </c>
    </row>
    <row r="6" spans="1:22" x14ac:dyDescent="0.3">
      <c r="A6" s="68"/>
      <c r="B6" s="9">
        <v>0.22916666666666666</v>
      </c>
      <c r="C6" s="9">
        <f t="shared" si="8"/>
        <v>0.23124999999999998</v>
      </c>
      <c r="D6" s="9">
        <f t="shared" si="9"/>
        <v>0.23749999999999999</v>
      </c>
      <c r="E6" s="9">
        <f t="shared" si="10"/>
        <v>0.24305555555555555</v>
      </c>
      <c r="F6" s="9">
        <f t="shared" si="11"/>
        <v>0.24652777777777776</v>
      </c>
      <c r="G6" s="9">
        <f t="shared" si="12"/>
        <v>0.27777777777777779</v>
      </c>
      <c r="H6" s="9">
        <f t="shared" si="13"/>
        <v>0.28125</v>
      </c>
      <c r="I6" s="9">
        <f t="shared" si="13"/>
        <v>0.28472222222222221</v>
      </c>
      <c r="J6" s="9">
        <f t="shared" ref="J6:J37" si="14">I6+TIME(0,3,0)</f>
        <v>0.28680555555555554</v>
      </c>
      <c r="K6" s="9">
        <f t="shared" ref="K6:K9" si="15">J6+TIME(0,3,0)</f>
        <v>0.28888888888888886</v>
      </c>
      <c r="L6" s="13">
        <v>4</v>
      </c>
      <c r="M6" s="9">
        <v>0.2951388888888889</v>
      </c>
      <c r="N6" s="9">
        <f t="shared" si="1"/>
        <v>0.29652777777777778</v>
      </c>
      <c r="O6" s="9">
        <f t="shared" si="2"/>
        <v>0.2986111111111111</v>
      </c>
      <c r="P6" s="9">
        <f t="shared" si="3"/>
        <v>0.30208333333333331</v>
      </c>
      <c r="Q6" s="9">
        <f t="shared" si="3"/>
        <v>0.30555555555555552</v>
      </c>
      <c r="R6" s="9">
        <f t="shared" si="4"/>
        <v>0.34027777777777773</v>
      </c>
      <c r="S6" s="9">
        <f t="shared" si="5"/>
        <v>0.34374999999999994</v>
      </c>
      <c r="T6" s="9">
        <f t="shared" si="5"/>
        <v>0.34722222222222215</v>
      </c>
      <c r="U6" s="9">
        <f t="shared" si="6"/>
        <v>0.35208333333333325</v>
      </c>
      <c r="V6" s="9">
        <f t="shared" si="7"/>
        <v>0.35416666666666657</v>
      </c>
    </row>
    <row r="7" spans="1:22" x14ac:dyDescent="0.3">
      <c r="A7" s="68"/>
      <c r="B7" s="9">
        <v>0.24305555555555555</v>
      </c>
      <c r="C7" s="9">
        <f t="shared" si="8"/>
        <v>0.24513888888888888</v>
      </c>
      <c r="D7" s="9">
        <f t="shared" si="9"/>
        <v>0.25138888888888888</v>
      </c>
      <c r="E7" s="9">
        <f t="shared" si="10"/>
        <v>0.25694444444444442</v>
      </c>
      <c r="F7" s="9">
        <f t="shared" si="11"/>
        <v>0.26041666666666663</v>
      </c>
      <c r="G7" s="9">
        <f t="shared" si="12"/>
        <v>0.29166666666666663</v>
      </c>
      <c r="H7" s="9">
        <f t="shared" si="13"/>
        <v>0.29513888888888884</v>
      </c>
      <c r="I7" s="9">
        <f t="shared" si="13"/>
        <v>0.29861111111111105</v>
      </c>
      <c r="J7" s="9">
        <f t="shared" si="14"/>
        <v>0.30069444444444438</v>
      </c>
      <c r="K7" s="9">
        <f t="shared" si="15"/>
        <v>0.3027777777777777</v>
      </c>
      <c r="L7" s="13">
        <v>5</v>
      </c>
      <c r="M7" s="9">
        <v>0.30902777777777779</v>
      </c>
      <c r="N7" s="9">
        <f t="shared" si="1"/>
        <v>0.31041666666666667</v>
      </c>
      <c r="O7" s="9">
        <f t="shared" si="2"/>
        <v>0.3125</v>
      </c>
      <c r="P7" s="9">
        <f t="shared" si="3"/>
        <v>0.31597222222222221</v>
      </c>
      <c r="Q7" s="9">
        <f t="shared" si="3"/>
        <v>0.31944444444444442</v>
      </c>
      <c r="R7" s="9">
        <f t="shared" si="4"/>
        <v>0.35416666666666663</v>
      </c>
      <c r="S7" s="9">
        <f t="shared" si="5"/>
        <v>0.35763888888888884</v>
      </c>
      <c r="T7" s="9">
        <f t="shared" si="5"/>
        <v>0.36111111111111105</v>
      </c>
      <c r="U7" s="9">
        <f t="shared" si="6"/>
        <v>0.36597222222222214</v>
      </c>
      <c r="V7" s="9">
        <f t="shared" si="7"/>
        <v>0.36805555555555547</v>
      </c>
    </row>
    <row r="8" spans="1:22" x14ac:dyDescent="0.3">
      <c r="A8" s="68"/>
      <c r="B8" s="9">
        <v>0.25694444444444448</v>
      </c>
      <c r="C8" s="9">
        <f t="shared" si="8"/>
        <v>0.2590277777777778</v>
      </c>
      <c r="D8" s="9">
        <f t="shared" si="9"/>
        <v>0.26527777777777778</v>
      </c>
      <c r="E8" s="9">
        <f t="shared" si="10"/>
        <v>0.27083333333333331</v>
      </c>
      <c r="F8" s="9">
        <f t="shared" si="11"/>
        <v>0.27430555555555552</v>
      </c>
      <c r="G8" s="9">
        <f t="shared" si="12"/>
        <v>0.30555555555555552</v>
      </c>
      <c r="H8" s="9">
        <f t="shared" si="13"/>
        <v>0.30902777777777773</v>
      </c>
      <c r="I8" s="9">
        <f t="shared" si="13"/>
        <v>0.31249999999999994</v>
      </c>
      <c r="J8" s="9">
        <f t="shared" si="14"/>
        <v>0.31458333333333327</v>
      </c>
      <c r="K8" s="9">
        <f t="shared" si="15"/>
        <v>0.3166666666666666</v>
      </c>
      <c r="L8" s="13">
        <v>6</v>
      </c>
      <c r="M8" s="9">
        <v>0.32291666666666669</v>
      </c>
      <c r="N8" s="9">
        <f t="shared" si="1"/>
        <v>0.32430555555555557</v>
      </c>
      <c r="O8" s="9">
        <f t="shared" si="2"/>
        <v>0.3263888888888889</v>
      </c>
      <c r="P8" s="9">
        <f t="shared" si="3"/>
        <v>0.3298611111111111</v>
      </c>
      <c r="Q8" s="9">
        <f t="shared" si="3"/>
        <v>0.33333333333333331</v>
      </c>
      <c r="R8" s="9">
        <f t="shared" si="4"/>
        <v>0.36805555555555552</v>
      </c>
      <c r="S8" s="9">
        <f t="shared" si="5"/>
        <v>0.37152777777777773</v>
      </c>
      <c r="T8" s="9">
        <f t="shared" si="5"/>
        <v>0.37499999999999994</v>
      </c>
      <c r="U8" s="9">
        <f t="shared" si="6"/>
        <v>0.37986111111111104</v>
      </c>
      <c r="V8" s="9">
        <f t="shared" si="7"/>
        <v>0.38194444444444436</v>
      </c>
    </row>
    <row r="9" spans="1:22" x14ac:dyDescent="0.3">
      <c r="A9" s="68"/>
      <c r="B9" s="9">
        <v>0.27430555555555552</v>
      </c>
      <c r="C9" s="9">
        <f t="shared" si="8"/>
        <v>0.27638888888888885</v>
      </c>
      <c r="D9" s="9">
        <f t="shared" si="9"/>
        <v>0.28263888888888883</v>
      </c>
      <c r="E9" s="9">
        <f t="shared" si="10"/>
        <v>0.28819444444444436</v>
      </c>
      <c r="F9" s="9">
        <f t="shared" si="11"/>
        <v>0.29166666666666657</v>
      </c>
      <c r="G9" s="9">
        <f t="shared" si="12"/>
        <v>0.32291666666666657</v>
      </c>
      <c r="H9" s="9">
        <f t="shared" si="13"/>
        <v>0.32638888888888878</v>
      </c>
      <c r="I9" s="9">
        <f t="shared" si="13"/>
        <v>0.32986111111111099</v>
      </c>
      <c r="J9" s="9">
        <f t="shared" si="14"/>
        <v>0.33194444444444432</v>
      </c>
      <c r="K9" s="9">
        <f t="shared" si="15"/>
        <v>0.33402777777777765</v>
      </c>
      <c r="L9" s="13">
        <v>7</v>
      </c>
      <c r="M9" s="9">
        <v>0.34027777777777773</v>
      </c>
      <c r="N9" s="9">
        <f t="shared" si="1"/>
        <v>0.34166666666666662</v>
      </c>
      <c r="O9" s="9">
        <f t="shared" si="2"/>
        <v>0.34374999999999994</v>
      </c>
      <c r="P9" s="9">
        <f t="shared" si="3"/>
        <v>0.34722222222222215</v>
      </c>
      <c r="Q9" s="9">
        <f t="shared" si="3"/>
        <v>0.35069444444444436</v>
      </c>
      <c r="R9" s="9">
        <f t="shared" si="4"/>
        <v>0.38541666666666657</v>
      </c>
      <c r="S9" s="9">
        <f t="shared" si="5"/>
        <v>0.38888888888888878</v>
      </c>
      <c r="T9" s="9">
        <f t="shared" si="5"/>
        <v>0.39236111111111099</v>
      </c>
      <c r="U9" s="9">
        <f t="shared" si="6"/>
        <v>0.39722222222222209</v>
      </c>
      <c r="V9" s="9">
        <f t="shared" si="7"/>
        <v>0.39930555555555541</v>
      </c>
    </row>
    <row r="10" spans="1:22" x14ac:dyDescent="0.3">
      <c r="A10" s="68"/>
      <c r="B10" s="9">
        <v>0.29166666666666669</v>
      </c>
      <c r="C10" s="9">
        <f t="shared" si="8"/>
        <v>0.29375000000000001</v>
      </c>
      <c r="D10" s="9">
        <f t="shared" si="9"/>
        <v>0.3</v>
      </c>
      <c r="E10" s="9">
        <f t="shared" si="10"/>
        <v>0.30555555555555552</v>
      </c>
      <c r="F10" s="9">
        <f t="shared" si="11"/>
        <v>0.30902777777777773</v>
      </c>
      <c r="G10" s="9">
        <f t="shared" si="12"/>
        <v>0.34027777777777773</v>
      </c>
      <c r="H10" s="9">
        <f t="shared" si="13"/>
        <v>0.34374999999999994</v>
      </c>
      <c r="I10" s="9">
        <f t="shared" si="13"/>
        <v>0.34722222222222215</v>
      </c>
      <c r="J10" s="9">
        <f t="shared" si="14"/>
        <v>0.34930555555555548</v>
      </c>
      <c r="K10" s="9">
        <v>0.34027777777777773</v>
      </c>
      <c r="L10" s="13">
        <v>8</v>
      </c>
      <c r="M10" s="9">
        <v>0.3576388888888889</v>
      </c>
      <c r="N10" s="9">
        <f t="shared" si="1"/>
        <v>0.35902777777777778</v>
      </c>
      <c r="O10" s="9">
        <f t="shared" si="2"/>
        <v>0.3611111111111111</v>
      </c>
      <c r="P10" s="9">
        <f t="shared" si="3"/>
        <v>0.36458333333333331</v>
      </c>
      <c r="Q10" s="9">
        <f t="shared" si="3"/>
        <v>0.36805555555555552</v>
      </c>
      <c r="R10" s="9">
        <f t="shared" si="4"/>
        <v>0.40277777777777773</v>
      </c>
      <c r="S10" s="9">
        <f t="shared" si="5"/>
        <v>0.40624999999999994</v>
      </c>
      <c r="T10" s="9">
        <f t="shared" si="5"/>
        <v>0.40972222222222215</v>
      </c>
      <c r="U10" s="9">
        <f t="shared" si="6"/>
        <v>0.41458333333333325</v>
      </c>
      <c r="V10" s="9">
        <f t="shared" si="7"/>
        <v>0.41666666666666657</v>
      </c>
    </row>
    <row r="11" spans="1:22" x14ac:dyDescent="0.3">
      <c r="A11" s="68"/>
      <c r="B11" s="9">
        <v>0.3125</v>
      </c>
      <c r="C11" s="9">
        <f t="shared" si="8"/>
        <v>0.31458333333333333</v>
      </c>
      <c r="D11" s="9">
        <f t="shared" si="9"/>
        <v>0.3208333333333333</v>
      </c>
      <c r="E11" s="9">
        <f t="shared" si="10"/>
        <v>0.32638888888888884</v>
      </c>
      <c r="F11" s="9">
        <f t="shared" si="11"/>
        <v>0.32986111111111105</v>
      </c>
      <c r="G11" s="9">
        <f t="shared" si="12"/>
        <v>0.36111111111111105</v>
      </c>
      <c r="H11" s="9">
        <f t="shared" si="13"/>
        <v>0.36458333333333326</v>
      </c>
      <c r="I11" s="9">
        <f t="shared" si="13"/>
        <v>0.36805555555555547</v>
      </c>
      <c r="J11" s="9">
        <f t="shared" si="14"/>
        <v>0.3701388888888888</v>
      </c>
      <c r="K11" s="9">
        <f t="shared" ref="K11:K37" si="16">J11+TIME(0,3,0)</f>
        <v>0.37222222222222212</v>
      </c>
      <c r="L11" s="13">
        <v>9</v>
      </c>
      <c r="M11" s="9">
        <v>0.37847222222222227</v>
      </c>
      <c r="N11" s="9">
        <f t="shared" si="1"/>
        <v>0.37986111111111115</v>
      </c>
      <c r="O11" s="9">
        <f t="shared" si="2"/>
        <v>0.38194444444444448</v>
      </c>
      <c r="P11" s="9">
        <f t="shared" si="3"/>
        <v>0.38541666666666669</v>
      </c>
      <c r="Q11" s="9">
        <f t="shared" si="3"/>
        <v>0.3888888888888889</v>
      </c>
      <c r="R11" s="9">
        <f t="shared" si="4"/>
        <v>0.4236111111111111</v>
      </c>
      <c r="S11" s="9">
        <f t="shared" si="5"/>
        <v>0.42708333333333331</v>
      </c>
      <c r="T11" s="9">
        <f t="shared" si="5"/>
        <v>0.43055555555555552</v>
      </c>
      <c r="U11" s="9">
        <f t="shared" si="6"/>
        <v>0.43541666666666662</v>
      </c>
      <c r="V11" s="9">
        <f t="shared" si="7"/>
        <v>0.43749999999999994</v>
      </c>
    </row>
    <row r="12" spans="1:22" x14ac:dyDescent="0.3">
      <c r="A12" s="68"/>
      <c r="B12" s="9">
        <v>0.33680555555555558</v>
      </c>
      <c r="C12" s="9">
        <f t="shared" si="8"/>
        <v>0.33888888888888891</v>
      </c>
      <c r="D12" s="9">
        <f t="shared" si="9"/>
        <v>0.34513888888888888</v>
      </c>
      <c r="E12" s="9">
        <f t="shared" si="10"/>
        <v>0.35069444444444442</v>
      </c>
      <c r="F12" s="9">
        <f t="shared" si="11"/>
        <v>0.35416666666666663</v>
      </c>
      <c r="G12" s="9">
        <f t="shared" si="12"/>
        <v>0.38541666666666663</v>
      </c>
      <c r="H12" s="9">
        <f t="shared" si="13"/>
        <v>0.38888888888888884</v>
      </c>
      <c r="I12" s="9">
        <f t="shared" si="13"/>
        <v>0.39236111111111105</v>
      </c>
      <c r="J12" s="9">
        <f t="shared" si="14"/>
        <v>0.39444444444444438</v>
      </c>
      <c r="K12" s="9">
        <f t="shared" si="16"/>
        <v>0.3965277777777777</v>
      </c>
      <c r="L12" s="13">
        <v>10</v>
      </c>
      <c r="M12" s="9">
        <v>0.40277777777777773</v>
      </c>
      <c r="N12" s="9">
        <f t="shared" si="1"/>
        <v>0.40416666666666662</v>
      </c>
      <c r="O12" s="9">
        <f t="shared" si="2"/>
        <v>0.40624999999999994</v>
      </c>
      <c r="P12" s="9">
        <f t="shared" si="3"/>
        <v>0.40972222222222215</v>
      </c>
      <c r="Q12" s="9">
        <f t="shared" si="3"/>
        <v>0.41319444444444436</v>
      </c>
      <c r="R12" s="9">
        <f t="shared" si="4"/>
        <v>0.44791666666666657</v>
      </c>
      <c r="S12" s="9">
        <f t="shared" si="5"/>
        <v>0.45138888888888878</v>
      </c>
      <c r="T12" s="9">
        <f t="shared" si="5"/>
        <v>0.45486111111111099</v>
      </c>
      <c r="U12" s="9">
        <f t="shared" si="6"/>
        <v>0.45972222222222209</v>
      </c>
      <c r="V12" s="9">
        <f t="shared" si="7"/>
        <v>0.46180555555555541</v>
      </c>
    </row>
    <row r="13" spans="1:22" x14ac:dyDescent="0.3">
      <c r="A13" s="68"/>
      <c r="B13" s="9">
        <v>0.3611111111111111</v>
      </c>
      <c r="C13" s="9">
        <f t="shared" si="8"/>
        <v>0.36319444444444443</v>
      </c>
      <c r="D13" s="9">
        <f t="shared" si="9"/>
        <v>0.36944444444444441</v>
      </c>
      <c r="E13" s="9">
        <f t="shared" si="10"/>
        <v>0.37499999999999994</v>
      </c>
      <c r="F13" s="9">
        <f t="shared" si="11"/>
        <v>0.37847222222222215</v>
      </c>
      <c r="G13" s="9">
        <f t="shared" si="12"/>
        <v>0.40972222222222215</v>
      </c>
      <c r="H13" s="9">
        <f t="shared" si="13"/>
        <v>0.41319444444444436</v>
      </c>
      <c r="I13" s="9">
        <f t="shared" si="13"/>
        <v>0.41666666666666657</v>
      </c>
      <c r="J13" s="9">
        <f t="shared" si="14"/>
        <v>0.4187499999999999</v>
      </c>
      <c r="K13" s="9">
        <f t="shared" si="16"/>
        <v>0.42083333333333323</v>
      </c>
      <c r="L13" s="13">
        <v>11</v>
      </c>
      <c r="M13" s="9">
        <v>0.42708333333333331</v>
      </c>
      <c r="N13" s="9">
        <f t="shared" si="1"/>
        <v>0.4284722222222222</v>
      </c>
      <c r="O13" s="9">
        <f t="shared" si="2"/>
        <v>0.43055555555555552</v>
      </c>
      <c r="P13" s="9">
        <f t="shared" si="3"/>
        <v>0.43402777777777773</v>
      </c>
      <c r="Q13" s="9">
        <f t="shared" si="3"/>
        <v>0.43749999999999994</v>
      </c>
      <c r="R13" s="9">
        <f t="shared" si="4"/>
        <v>0.47222222222222215</v>
      </c>
      <c r="S13" s="9">
        <f t="shared" si="5"/>
        <v>0.47569444444444436</v>
      </c>
      <c r="T13" s="9">
        <f t="shared" si="5"/>
        <v>0.47916666666666657</v>
      </c>
      <c r="U13" s="9">
        <f t="shared" si="6"/>
        <v>0.48402777777777767</v>
      </c>
      <c r="V13" s="9">
        <f t="shared" si="7"/>
        <v>0.48611111111111099</v>
      </c>
    </row>
    <row r="14" spans="1:22" x14ac:dyDescent="0.3">
      <c r="A14" s="68"/>
      <c r="B14" s="9">
        <v>0.38541666666666669</v>
      </c>
      <c r="C14" s="9">
        <f t="shared" si="8"/>
        <v>0.38750000000000001</v>
      </c>
      <c r="D14" s="9">
        <f t="shared" si="9"/>
        <v>0.39374999999999999</v>
      </c>
      <c r="E14" s="9">
        <f t="shared" si="10"/>
        <v>0.39930555555555552</v>
      </c>
      <c r="F14" s="9">
        <f t="shared" si="11"/>
        <v>0.40277777777777773</v>
      </c>
      <c r="G14" s="9">
        <f t="shared" si="12"/>
        <v>0.43402777777777773</v>
      </c>
      <c r="H14" s="9">
        <f t="shared" si="13"/>
        <v>0.43749999999999994</v>
      </c>
      <c r="I14" s="9">
        <f t="shared" si="13"/>
        <v>0.44097222222222215</v>
      </c>
      <c r="J14" s="9">
        <f t="shared" si="14"/>
        <v>0.44305555555555548</v>
      </c>
      <c r="K14" s="9">
        <f t="shared" si="16"/>
        <v>0.44513888888888881</v>
      </c>
      <c r="L14" s="13">
        <v>12</v>
      </c>
      <c r="M14" s="9">
        <v>0.4513888888888889</v>
      </c>
      <c r="N14" s="9">
        <f t="shared" si="1"/>
        <v>0.45277777777777778</v>
      </c>
      <c r="O14" s="9">
        <f t="shared" si="2"/>
        <v>0.4548611111111111</v>
      </c>
      <c r="P14" s="9">
        <f t="shared" si="3"/>
        <v>0.45833333333333331</v>
      </c>
      <c r="Q14" s="9">
        <f t="shared" si="3"/>
        <v>0.46180555555555552</v>
      </c>
      <c r="R14" s="9">
        <f t="shared" si="4"/>
        <v>0.49652777777777773</v>
      </c>
      <c r="S14" s="9">
        <f t="shared" si="5"/>
        <v>0.49999999999999994</v>
      </c>
      <c r="T14" s="9">
        <f t="shared" si="5"/>
        <v>0.50347222222222221</v>
      </c>
      <c r="U14" s="9">
        <f t="shared" si="6"/>
        <v>0.5083333333333333</v>
      </c>
      <c r="V14" s="9">
        <f t="shared" si="7"/>
        <v>0.51041666666666663</v>
      </c>
    </row>
    <row r="15" spans="1:22" x14ac:dyDescent="0.3">
      <c r="A15" s="68"/>
      <c r="B15" s="9">
        <v>0.40625</v>
      </c>
      <c r="C15" s="9">
        <f t="shared" si="8"/>
        <v>0.40833333333333333</v>
      </c>
      <c r="D15" s="9">
        <f t="shared" si="9"/>
        <v>0.4145833333333333</v>
      </c>
      <c r="E15" s="9">
        <f t="shared" si="10"/>
        <v>0.42013888888888884</v>
      </c>
      <c r="F15" s="9">
        <f t="shared" si="11"/>
        <v>0.42361111111111105</v>
      </c>
      <c r="G15" s="9">
        <f t="shared" si="12"/>
        <v>0.45486111111111105</v>
      </c>
      <c r="H15" s="9">
        <f t="shared" si="13"/>
        <v>0.45833333333333326</v>
      </c>
      <c r="I15" s="9">
        <f t="shared" si="13"/>
        <v>0.46180555555555547</v>
      </c>
      <c r="J15" s="9">
        <f t="shared" si="14"/>
        <v>0.4638888888888888</v>
      </c>
      <c r="K15" s="9">
        <f t="shared" si="16"/>
        <v>0.46597222222222212</v>
      </c>
      <c r="L15" s="13">
        <v>13</v>
      </c>
      <c r="M15" s="9">
        <v>0.47569444444444442</v>
      </c>
      <c r="N15" s="9">
        <f t="shared" si="1"/>
        <v>0.4770833333333333</v>
      </c>
      <c r="O15" s="9">
        <f t="shared" si="2"/>
        <v>0.47916666666666663</v>
      </c>
      <c r="P15" s="9">
        <f t="shared" si="3"/>
        <v>0.48263888888888884</v>
      </c>
      <c r="Q15" s="9">
        <f t="shared" si="3"/>
        <v>0.48611111111111105</v>
      </c>
      <c r="R15" s="9">
        <f t="shared" si="4"/>
        <v>0.52083333333333326</v>
      </c>
      <c r="S15" s="9">
        <f t="shared" si="5"/>
        <v>0.52430555555555547</v>
      </c>
      <c r="T15" s="9">
        <f t="shared" si="5"/>
        <v>0.52777777777777768</v>
      </c>
      <c r="U15" s="9">
        <f t="shared" si="6"/>
        <v>0.53263888888888877</v>
      </c>
      <c r="V15" s="9">
        <f t="shared" si="7"/>
        <v>0.5347222222222221</v>
      </c>
    </row>
    <row r="16" spans="1:22" x14ac:dyDescent="0.3">
      <c r="A16" s="68"/>
      <c r="B16" s="9">
        <v>0.42708333333333331</v>
      </c>
      <c r="C16" s="9">
        <f t="shared" si="8"/>
        <v>0.42916666666666664</v>
      </c>
      <c r="D16" s="9">
        <f t="shared" si="9"/>
        <v>0.43541666666666662</v>
      </c>
      <c r="E16" s="9">
        <f t="shared" si="10"/>
        <v>0.44097222222222215</v>
      </c>
      <c r="F16" s="9">
        <f t="shared" si="11"/>
        <v>0.44444444444444436</v>
      </c>
      <c r="G16" s="9">
        <f t="shared" si="12"/>
        <v>0.47569444444444436</v>
      </c>
      <c r="H16" s="9">
        <f t="shared" si="13"/>
        <v>0.47916666666666657</v>
      </c>
      <c r="I16" s="9">
        <f t="shared" si="13"/>
        <v>0.48263888888888878</v>
      </c>
      <c r="J16" s="9">
        <f t="shared" si="14"/>
        <v>0.48472222222222211</v>
      </c>
      <c r="K16" s="9">
        <f t="shared" si="16"/>
        <v>0.48680555555555544</v>
      </c>
      <c r="L16" s="13">
        <v>14</v>
      </c>
      <c r="M16" s="9">
        <v>0.49652777777777773</v>
      </c>
      <c r="N16" s="9">
        <f t="shared" si="1"/>
        <v>0.49791666666666662</v>
      </c>
      <c r="O16" s="9">
        <f t="shared" si="2"/>
        <v>0.49999999999999994</v>
      </c>
      <c r="P16" s="9">
        <f t="shared" si="3"/>
        <v>0.50347222222222221</v>
      </c>
      <c r="Q16" s="9">
        <f t="shared" si="3"/>
        <v>0.50694444444444442</v>
      </c>
      <c r="R16" s="9">
        <f t="shared" si="4"/>
        <v>0.54166666666666663</v>
      </c>
      <c r="S16" s="9">
        <f t="shared" si="5"/>
        <v>0.54513888888888884</v>
      </c>
      <c r="T16" s="9">
        <f t="shared" si="5"/>
        <v>0.54861111111111105</v>
      </c>
      <c r="U16" s="9">
        <f t="shared" si="6"/>
        <v>0.55347222222222214</v>
      </c>
      <c r="V16" s="9">
        <f t="shared" si="7"/>
        <v>0.55555555555555547</v>
      </c>
    </row>
    <row r="17" spans="1:22" x14ac:dyDescent="0.3">
      <c r="A17" s="68"/>
      <c r="B17" s="9">
        <v>0.44791666666666669</v>
      </c>
      <c r="C17" s="9">
        <f t="shared" si="8"/>
        <v>0.45</v>
      </c>
      <c r="D17" s="9">
        <f t="shared" si="9"/>
        <v>0.45624999999999999</v>
      </c>
      <c r="E17" s="9">
        <f t="shared" si="10"/>
        <v>0.46180555555555552</v>
      </c>
      <c r="F17" s="9">
        <f t="shared" si="11"/>
        <v>0.46527777777777773</v>
      </c>
      <c r="G17" s="9">
        <f t="shared" si="12"/>
        <v>0.49652777777777773</v>
      </c>
      <c r="H17" s="9">
        <f t="shared" si="13"/>
        <v>0.49999999999999994</v>
      </c>
      <c r="I17" s="9">
        <f t="shared" si="13"/>
        <v>0.50347222222222221</v>
      </c>
      <c r="J17" s="9">
        <f t="shared" si="14"/>
        <v>0.50555555555555554</v>
      </c>
      <c r="K17" s="9">
        <f t="shared" si="16"/>
        <v>0.50763888888888886</v>
      </c>
      <c r="L17" s="13">
        <v>15</v>
      </c>
      <c r="M17" s="9">
        <v>0.51736111111111105</v>
      </c>
      <c r="N17" s="9">
        <f t="shared" si="1"/>
        <v>0.51874999999999993</v>
      </c>
      <c r="O17" s="9">
        <f t="shared" si="2"/>
        <v>0.52083333333333326</v>
      </c>
      <c r="P17" s="9">
        <f t="shared" si="3"/>
        <v>0.52430555555555547</v>
      </c>
      <c r="Q17" s="9">
        <f t="shared" si="3"/>
        <v>0.52777777777777768</v>
      </c>
      <c r="R17" s="9">
        <f t="shared" si="4"/>
        <v>0.56249999999999989</v>
      </c>
      <c r="S17" s="9">
        <f t="shared" si="5"/>
        <v>0.5659722222222221</v>
      </c>
      <c r="T17" s="9">
        <f t="shared" si="5"/>
        <v>0.56944444444444431</v>
      </c>
      <c r="U17" s="9">
        <f t="shared" si="6"/>
        <v>0.5743055555555554</v>
      </c>
      <c r="V17" s="9">
        <f t="shared" si="7"/>
        <v>0.57638888888888873</v>
      </c>
    </row>
    <row r="18" spans="1:22" x14ac:dyDescent="0.3">
      <c r="A18" s="68"/>
      <c r="B18" s="9">
        <v>0.46875</v>
      </c>
      <c r="C18" s="9">
        <f t="shared" si="8"/>
        <v>0.47083333333333333</v>
      </c>
      <c r="D18" s="9">
        <f t="shared" si="9"/>
        <v>0.4770833333333333</v>
      </c>
      <c r="E18" s="9">
        <f t="shared" si="10"/>
        <v>0.48263888888888884</v>
      </c>
      <c r="F18" s="9">
        <f t="shared" si="11"/>
        <v>0.48611111111111105</v>
      </c>
      <c r="G18" s="9">
        <f t="shared" si="12"/>
        <v>0.51736111111111105</v>
      </c>
      <c r="H18" s="9">
        <f t="shared" si="13"/>
        <v>0.52083333333333326</v>
      </c>
      <c r="I18" s="9">
        <f t="shared" si="13"/>
        <v>0.52430555555555547</v>
      </c>
      <c r="J18" s="9">
        <f t="shared" si="14"/>
        <v>0.5263888888888888</v>
      </c>
      <c r="K18" s="9">
        <f t="shared" si="16"/>
        <v>0.52847222222222212</v>
      </c>
      <c r="L18" s="13">
        <v>16</v>
      </c>
      <c r="M18" s="9">
        <v>0.53819444444444442</v>
      </c>
      <c r="N18" s="9">
        <f t="shared" si="1"/>
        <v>0.5395833333333333</v>
      </c>
      <c r="O18" s="9">
        <f t="shared" si="2"/>
        <v>0.54166666666666663</v>
      </c>
      <c r="P18" s="9">
        <f t="shared" si="3"/>
        <v>0.54513888888888884</v>
      </c>
      <c r="Q18" s="9">
        <f t="shared" si="3"/>
        <v>0.54861111111111105</v>
      </c>
      <c r="R18" s="9">
        <f t="shared" si="4"/>
        <v>0.58333333333333326</v>
      </c>
      <c r="S18" s="9">
        <f t="shared" si="5"/>
        <v>0.58680555555555547</v>
      </c>
      <c r="T18" s="9">
        <f t="shared" si="5"/>
        <v>0.59027777777777768</v>
      </c>
      <c r="U18" s="9">
        <f t="shared" si="6"/>
        <v>0.59513888888888877</v>
      </c>
      <c r="V18" s="9">
        <f t="shared" si="7"/>
        <v>0.5972222222222221</v>
      </c>
    </row>
    <row r="19" spans="1:22" x14ac:dyDescent="0.3">
      <c r="A19" s="68"/>
      <c r="B19" s="9">
        <v>0.49305555555555558</v>
      </c>
      <c r="C19" s="9">
        <f t="shared" si="8"/>
        <v>0.49513888888888891</v>
      </c>
      <c r="D19" s="9">
        <f t="shared" si="9"/>
        <v>0.50138888888888888</v>
      </c>
      <c r="E19" s="9">
        <f t="shared" si="10"/>
        <v>0.50694444444444442</v>
      </c>
      <c r="F19" s="9">
        <f t="shared" si="11"/>
        <v>0.51041666666666663</v>
      </c>
      <c r="G19" s="9">
        <f t="shared" si="12"/>
        <v>0.54166666666666663</v>
      </c>
      <c r="H19" s="9">
        <f t="shared" si="13"/>
        <v>0.54513888888888884</v>
      </c>
      <c r="I19" s="9">
        <f t="shared" si="13"/>
        <v>0.54861111111111105</v>
      </c>
      <c r="J19" s="9">
        <f t="shared" si="14"/>
        <v>0.55069444444444438</v>
      </c>
      <c r="K19" s="9">
        <f t="shared" si="16"/>
        <v>0.5527777777777777</v>
      </c>
      <c r="L19" s="13">
        <v>17</v>
      </c>
      <c r="M19" s="9">
        <v>0.5625</v>
      </c>
      <c r="N19" s="9">
        <f t="shared" si="1"/>
        <v>0.56388888888888888</v>
      </c>
      <c r="O19" s="9">
        <f t="shared" si="2"/>
        <v>0.56597222222222221</v>
      </c>
      <c r="P19" s="9">
        <f t="shared" si="3"/>
        <v>0.56944444444444442</v>
      </c>
      <c r="Q19" s="9">
        <f t="shared" si="3"/>
        <v>0.57291666666666663</v>
      </c>
      <c r="R19" s="9">
        <f t="shared" si="4"/>
        <v>0.60763888888888884</v>
      </c>
      <c r="S19" s="9">
        <f t="shared" si="5"/>
        <v>0.61111111111111105</v>
      </c>
      <c r="T19" s="9">
        <f t="shared" si="5"/>
        <v>0.61458333333333326</v>
      </c>
      <c r="U19" s="9">
        <f t="shared" si="6"/>
        <v>0.61944444444444435</v>
      </c>
      <c r="V19" s="9">
        <f t="shared" si="7"/>
        <v>0.62152777777777768</v>
      </c>
    </row>
    <row r="20" spans="1:22" x14ac:dyDescent="0.3">
      <c r="A20" s="68"/>
      <c r="B20" s="9">
        <v>0.51736111111111105</v>
      </c>
      <c r="C20" s="9">
        <f t="shared" si="8"/>
        <v>0.51944444444444438</v>
      </c>
      <c r="D20" s="9">
        <f t="shared" si="9"/>
        <v>0.52569444444444435</v>
      </c>
      <c r="E20" s="9">
        <f t="shared" si="10"/>
        <v>0.53124999999999989</v>
      </c>
      <c r="F20" s="9">
        <f t="shared" si="11"/>
        <v>0.5347222222222221</v>
      </c>
      <c r="G20" s="9">
        <f t="shared" si="12"/>
        <v>0.5659722222222221</v>
      </c>
      <c r="H20" s="9">
        <f t="shared" si="13"/>
        <v>0.56944444444444431</v>
      </c>
      <c r="I20" s="9">
        <f t="shared" si="13"/>
        <v>0.57291666666666652</v>
      </c>
      <c r="J20" s="9">
        <f t="shared" si="14"/>
        <v>0.57499999999999984</v>
      </c>
      <c r="K20" s="9">
        <f t="shared" si="16"/>
        <v>0.57708333333333317</v>
      </c>
      <c r="L20" s="13">
        <v>18</v>
      </c>
      <c r="M20" s="9">
        <v>0.58680555555555558</v>
      </c>
      <c r="N20" s="9">
        <f t="shared" si="1"/>
        <v>0.58819444444444446</v>
      </c>
      <c r="O20" s="9">
        <f t="shared" si="2"/>
        <v>0.59027777777777779</v>
      </c>
      <c r="P20" s="9">
        <f t="shared" si="3"/>
        <v>0.59375</v>
      </c>
      <c r="Q20" s="9">
        <f t="shared" si="3"/>
        <v>0.59722222222222221</v>
      </c>
      <c r="R20" s="9">
        <f t="shared" si="4"/>
        <v>0.63194444444444442</v>
      </c>
      <c r="S20" s="9">
        <f t="shared" si="5"/>
        <v>0.63541666666666663</v>
      </c>
      <c r="T20" s="9">
        <f t="shared" si="5"/>
        <v>0.63888888888888884</v>
      </c>
      <c r="U20" s="9">
        <f t="shared" si="6"/>
        <v>0.64374999999999993</v>
      </c>
      <c r="V20" s="9">
        <f t="shared" si="7"/>
        <v>0.64583333333333326</v>
      </c>
    </row>
    <row r="21" spans="1:22" x14ac:dyDescent="0.3">
      <c r="A21" s="68"/>
      <c r="B21" s="9">
        <v>0.54166666666666663</v>
      </c>
      <c r="C21" s="9">
        <f t="shared" si="8"/>
        <v>0.54374999999999996</v>
      </c>
      <c r="D21" s="9">
        <f t="shared" si="9"/>
        <v>0.54999999999999993</v>
      </c>
      <c r="E21" s="9">
        <f t="shared" si="10"/>
        <v>0.55555555555555547</v>
      </c>
      <c r="F21" s="9">
        <f t="shared" si="11"/>
        <v>0.55902777777777768</v>
      </c>
      <c r="G21" s="9">
        <f t="shared" si="12"/>
        <v>0.59027777777777768</v>
      </c>
      <c r="H21" s="9">
        <f t="shared" ref="H21:H37" si="17">G21+TIME(0,5,0)</f>
        <v>0.59374999999999989</v>
      </c>
      <c r="I21" s="9">
        <f t="shared" ref="I21:I37" si="18">H21+TIME(0,5,0)</f>
        <v>0.5972222222222221</v>
      </c>
      <c r="J21" s="9">
        <f t="shared" si="14"/>
        <v>0.59930555555555542</v>
      </c>
      <c r="K21" s="9">
        <f t="shared" si="16"/>
        <v>0.60138888888888875</v>
      </c>
      <c r="L21" s="13">
        <v>19</v>
      </c>
      <c r="M21" s="9">
        <v>0.61805555555555558</v>
      </c>
      <c r="N21" s="9">
        <f t="shared" si="1"/>
        <v>0.61944444444444446</v>
      </c>
      <c r="O21" s="9">
        <f t="shared" si="2"/>
        <v>0.62152777777777779</v>
      </c>
      <c r="P21" s="9">
        <f t="shared" si="3"/>
        <v>0.625</v>
      </c>
      <c r="Q21" s="9">
        <f t="shared" si="3"/>
        <v>0.62847222222222221</v>
      </c>
      <c r="R21" s="9">
        <f t="shared" si="4"/>
        <v>0.66319444444444442</v>
      </c>
      <c r="S21" s="9">
        <f t="shared" si="5"/>
        <v>0.66666666666666663</v>
      </c>
      <c r="T21" s="9">
        <f t="shared" si="5"/>
        <v>0.67013888888888884</v>
      </c>
      <c r="U21" s="9">
        <f t="shared" si="6"/>
        <v>0.67499999999999993</v>
      </c>
      <c r="V21" s="9">
        <f t="shared" si="7"/>
        <v>0.67708333333333326</v>
      </c>
    </row>
    <row r="22" spans="1:22" x14ac:dyDescent="0.3">
      <c r="A22" s="68"/>
      <c r="B22" s="9">
        <v>0.56597222222222221</v>
      </c>
      <c r="C22" s="9">
        <f t="shared" si="8"/>
        <v>0.56805555555555554</v>
      </c>
      <c r="D22" s="9">
        <f t="shared" si="9"/>
        <v>0.57430555555555551</v>
      </c>
      <c r="E22" s="9">
        <f t="shared" si="10"/>
        <v>0.57986111111111105</v>
      </c>
      <c r="F22" s="9">
        <f t="shared" si="11"/>
        <v>0.58333333333333326</v>
      </c>
      <c r="G22" s="9">
        <f t="shared" si="12"/>
        <v>0.61458333333333326</v>
      </c>
      <c r="H22" s="9">
        <f t="shared" si="17"/>
        <v>0.61805555555555547</v>
      </c>
      <c r="I22" s="9">
        <f t="shared" si="18"/>
        <v>0.62152777777777768</v>
      </c>
      <c r="J22" s="9">
        <f t="shared" si="14"/>
        <v>0.62361111111111101</v>
      </c>
      <c r="K22" s="9">
        <f t="shared" si="16"/>
        <v>0.62569444444444433</v>
      </c>
      <c r="L22" s="13">
        <v>20</v>
      </c>
      <c r="M22" s="9">
        <v>0.63541666666666663</v>
      </c>
      <c r="N22" s="9">
        <f t="shared" si="1"/>
        <v>0.63680555555555551</v>
      </c>
      <c r="O22" s="9">
        <f t="shared" si="2"/>
        <v>0.63888888888888884</v>
      </c>
      <c r="P22" s="9">
        <f t="shared" si="3"/>
        <v>0.64236111111111105</v>
      </c>
      <c r="Q22" s="9">
        <f t="shared" si="3"/>
        <v>0.64583333333333326</v>
      </c>
      <c r="R22" s="9">
        <f t="shared" si="4"/>
        <v>0.68055555555555547</v>
      </c>
      <c r="S22" s="9">
        <f t="shared" si="5"/>
        <v>0.68402777777777768</v>
      </c>
      <c r="T22" s="9">
        <f t="shared" si="5"/>
        <v>0.68749999999999989</v>
      </c>
      <c r="U22" s="9">
        <f t="shared" si="6"/>
        <v>0.69236111111111098</v>
      </c>
      <c r="V22" s="9">
        <f t="shared" si="7"/>
        <v>0.69444444444444431</v>
      </c>
    </row>
    <row r="23" spans="1:22" x14ac:dyDescent="0.3">
      <c r="A23" s="68"/>
      <c r="B23" s="9">
        <v>0.59027777777777779</v>
      </c>
      <c r="C23" s="9">
        <f t="shared" si="8"/>
        <v>0.59236111111111112</v>
      </c>
      <c r="D23" s="9">
        <f t="shared" si="9"/>
        <v>0.59861111111111109</v>
      </c>
      <c r="E23" s="9">
        <f t="shared" si="10"/>
        <v>0.60416666666666663</v>
      </c>
      <c r="F23" s="9">
        <f t="shared" si="11"/>
        <v>0.60763888888888884</v>
      </c>
      <c r="G23" s="9">
        <f t="shared" si="12"/>
        <v>0.63888888888888884</v>
      </c>
      <c r="H23" s="9">
        <f t="shared" si="17"/>
        <v>0.64236111111111105</v>
      </c>
      <c r="I23" s="9">
        <f t="shared" si="18"/>
        <v>0.64583333333333326</v>
      </c>
      <c r="J23" s="9">
        <f t="shared" si="14"/>
        <v>0.64791666666666659</v>
      </c>
      <c r="K23" s="9">
        <f t="shared" si="16"/>
        <v>0.64999999999999991</v>
      </c>
      <c r="L23" s="13">
        <v>21</v>
      </c>
      <c r="M23" s="9">
        <v>0.65972222222222221</v>
      </c>
      <c r="N23" s="9">
        <f t="shared" si="1"/>
        <v>0.66111111111111109</v>
      </c>
      <c r="O23" s="9">
        <f t="shared" si="2"/>
        <v>0.66319444444444442</v>
      </c>
      <c r="P23" s="9">
        <f t="shared" si="3"/>
        <v>0.66666666666666663</v>
      </c>
      <c r="Q23" s="9">
        <f t="shared" si="3"/>
        <v>0.67013888888888884</v>
      </c>
      <c r="R23" s="9">
        <f t="shared" si="4"/>
        <v>0.70486111111111105</v>
      </c>
      <c r="S23" s="9">
        <f t="shared" si="5"/>
        <v>0.70833333333333326</v>
      </c>
      <c r="T23" s="9">
        <f t="shared" si="5"/>
        <v>0.71180555555555547</v>
      </c>
      <c r="U23" s="9">
        <f t="shared" si="6"/>
        <v>0.71666666666666656</v>
      </c>
      <c r="V23" s="9">
        <f t="shared" si="7"/>
        <v>0.71874999999999989</v>
      </c>
    </row>
    <row r="24" spans="1:22" x14ac:dyDescent="0.3">
      <c r="A24" s="68"/>
      <c r="B24" s="9">
        <v>0.61458333333333337</v>
      </c>
      <c r="C24" s="9">
        <f t="shared" si="8"/>
        <v>0.6166666666666667</v>
      </c>
      <c r="D24" s="9">
        <f t="shared" si="9"/>
        <v>0.62291666666666667</v>
      </c>
      <c r="E24" s="9">
        <f t="shared" si="10"/>
        <v>0.62847222222222221</v>
      </c>
      <c r="F24" s="9">
        <f t="shared" si="11"/>
        <v>0.63194444444444442</v>
      </c>
      <c r="G24" s="9">
        <f t="shared" si="12"/>
        <v>0.66319444444444442</v>
      </c>
      <c r="H24" s="9">
        <f t="shared" si="17"/>
        <v>0.66666666666666663</v>
      </c>
      <c r="I24" s="9">
        <f t="shared" si="18"/>
        <v>0.67013888888888884</v>
      </c>
      <c r="J24" s="9">
        <f t="shared" si="14"/>
        <v>0.67222222222222217</v>
      </c>
      <c r="K24" s="9">
        <f t="shared" si="16"/>
        <v>0.67430555555555549</v>
      </c>
      <c r="L24" s="13">
        <v>22</v>
      </c>
      <c r="M24" s="9">
        <v>0.68402777777777779</v>
      </c>
      <c r="N24" s="9">
        <f t="shared" si="1"/>
        <v>0.68541666666666667</v>
      </c>
      <c r="O24" s="9">
        <f t="shared" si="2"/>
        <v>0.6875</v>
      </c>
      <c r="P24" s="9">
        <f t="shared" si="3"/>
        <v>0.69097222222222221</v>
      </c>
      <c r="Q24" s="9">
        <f t="shared" si="3"/>
        <v>0.69444444444444442</v>
      </c>
      <c r="R24" s="9">
        <f t="shared" si="4"/>
        <v>0.72916666666666663</v>
      </c>
      <c r="S24" s="9">
        <f t="shared" si="5"/>
        <v>0.73263888888888884</v>
      </c>
      <c r="T24" s="9">
        <f t="shared" si="5"/>
        <v>0.73611111111111105</v>
      </c>
      <c r="U24" s="9">
        <f t="shared" si="6"/>
        <v>0.74097222222222214</v>
      </c>
      <c r="V24" s="9">
        <f t="shared" si="7"/>
        <v>0.74305555555555547</v>
      </c>
    </row>
    <row r="25" spans="1:22" x14ac:dyDescent="0.3">
      <c r="A25" s="68"/>
      <c r="B25" s="9">
        <v>0.63888888888888895</v>
      </c>
      <c r="C25" s="9">
        <f t="shared" si="8"/>
        <v>0.64097222222222228</v>
      </c>
      <c r="D25" s="9">
        <f t="shared" si="9"/>
        <v>0.64722222222222225</v>
      </c>
      <c r="E25" s="9">
        <f t="shared" si="10"/>
        <v>0.65277777777777779</v>
      </c>
      <c r="F25" s="9">
        <f t="shared" si="11"/>
        <v>0.65625</v>
      </c>
      <c r="G25" s="9">
        <f t="shared" si="12"/>
        <v>0.6875</v>
      </c>
      <c r="H25" s="9">
        <f t="shared" si="17"/>
        <v>0.69097222222222221</v>
      </c>
      <c r="I25" s="9">
        <f t="shared" si="18"/>
        <v>0.69444444444444442</v>
      </c>
      <c r="J25" s="9">
        <f t="shared" si="14"/>
        <v>0.69652777777777775</v>
      </c>
      <c r="K25" s="9">
        <f t="shared" si="16"/>
        <v>0.69861111111111107</v>
      </c>
      <c r="L25" s="13">
        <v>23</v>
      </c>
      <c r="M25" s="9">
        <v>0.70833333333333337</v>
      </c>
      <c r="N25" s="9">
        <f t="shared" si="1"/>
        <v>0.70972222222222225</v>
      </c>
      <c r="O25" s="9">
        <f t="shared" si="2"/>
        <v>0.71180555555555558</v>
      </c>
      <c r="P25" s="9">
        <f t="shared" si="3"/>
        <v>0.71527777777777779</v>
      </c>
      <c r="Q25" s="9">
        <f t="shared" si="3"/>
        <v>0.71875</v>
      </c>
      <c r="R25" s="9">
        <f t="shared" si="4"/>
        <v>0.75347222222222221</v>
      </c>
      <c r="S25" s="9">
        <f t="shared" si="5"/>
        <v>0.75694444444444442</v>
      </c>
      <c r="T25" s="9">
        <f t="shared" si="5"/>
        <v>0.76041666666666663</v>
      </c>
      <c r="U25" s="9">
        <f t="shared" si="6"/>
        <v>0.76527777777777772</v>
      </c>
      <c r="V25" s="9">
        <f t="shared" si="7"/>
        <v>0.76736111111111105</v>
      </c>
    </row>
    <row r="26" spans="1:22" x14ac:dyDescent="0.3">
      <c r="A26" s="68"/>
      <c r="B26" s="9">
        <v>0.66319444444444442</v>
      </c>
      <c r="C26" s="9">
        <f t="shared" si="8"/>
        <v>0.66527777777777775</v>
      </c>
      <c r="D26" s="9">
        <f t="shared" si="9"/>
        <v>0.67152777777777772</v>
      </c>
      <c r="E26" s="9">
        <f t="shared" si="10"/>
        <v>0.67708333333333326</v>
      </c>
      <c r="F26" s="9">
        <f t="shared" si="11"/>
        <v>0.68055555555555547</v>
      </c>
      <c r="G26" s="9">
        <f t="shared" si="12"/>
        <v>0.71180555555555547</v>
      </c>
      <c r="H26" s="9">
        <f t="shared" si="17"/>
        <v>0.71527777777777768</v>
      </c>
      <c r="I26" s="9">
        <f t="shared" si="18"/>
        <v>0.71874999999999989</v>
      </c>
      <c r="J26" s="9">
        <f t="shared" si="14"/>
        <v>0.72083333333333321</v>
      </c>
      <c r="K26" s="9">
        <f t="shared" si="16"/>
        <v>0.72291666666666654</v>
      </c>
      <c r="L26" s="13">
        <v>24</v>
      </c>
      <c r="M26" s="9">
        <v>0.73263888888888884</v>
      </c>
      <c r="N26" s="9">
        <f t="shared" si="1"/>
        <v>0.73402777777777772</v>
      </c>
      <c r="O26" s="9">
        <f t="shared" si="2"/>
        <v>0.73611111111111105</v>
      </c>
      <c r="P26" s="9">
        <f t="shared" si="3"/>
        <v>0.73958333333333326</v>
      </c>
      <c r="Q26" s="9">
        <f t="shared" si="3"/>
        <v>0.74305555555555547</v>
      </c>
      <c r="R26" s="9">
        <f t="shared" si="4"/>
        <v>0.77777777777777768</v>
      </c>
      <c r="S26" s="9">
        <f t="shared" si="5"/>
        <v>0.78124999999999989</v>
      </c>
      <c r="T26" s="9">
        <f t="shared" si="5"/>
        <v>0.7847222222222221</v>
      </c>
      <c r="U26" s="9">
        <f t="shared" si="6"/>
        <v>0.78958333333333319</v>
      </c>
      <c r="V26" s="9">
        <f t="shared" si="7"/>
        <v>0.79166666666666652</v>
      </c>
    </row>
    <row r="27" spans="1:22" x14ac:dyDescent="0.3">
      <c r="A27" s="68"/>
      <c r="B27" s="9">
        <v>0.68402777777777779</v>
      </c>
      <c r="C27" s="9">
        <f t="shared" si="8"/>
        <v>0.68611111111111112</v>
      </c>
      <c r="D27" s="9">
        <f t="shared" si="9"/>
        <v>0.69236111111111109</v>
      </c>
      <c r="E27" s="9">
        <f t="shared" si="10"/>
        <v>0.69791666666666663</v>
      </c>
      <c r="F27" s="9">
        <f t="shared" si="11"/>
        <v>0.70138888888888884</v>
      </c>
      <c r="G27" s="9">
        <f t="shared" si="12"/>
        <v>0.73263888888888884</v>
      </c>
      <c r="H27" s="9">
        <f t="shared" si="17"/>
        <v>0.73611111111111105</v>
      </c>
      <c r="I27" s="9">
        <f t="shared" si="18"/>
        <v>0.73958333333333326</v>
      </c>
      <c r="J27" s="9">
        <f t="shared" si="14"/>
        <v>0.74166666666666659</v>
      </c>
      <c r="K27" s="9">
        <f t="shared" si="16"/>
        <v>0.74374999999999991</v>
      </c>
      <c r="L27" s="13">
        <v>25</v>
      </c>
      <c r="M27" s="9">
        <v>0.75347222222222221</v>
      </c>
      <c r="N27" s="9">
        <f t="shared" si="1"/>
        <v>0.75486111111111109</v>
      </c>
      <c r="O27" s="9">
        <f t="shared" si="2"/>
        <v>0.75694444444444442</v>
      </c>
      <c r="P27" s="9">
        <f t="shared" si="3"/>
        <v>0.76041666666666663</v>
      </c>
      <c r="Q27" s="9">
        <f t="shared" si="3"/>
        <v>0.76388888888888884</v>
      </c>
      <c r="R27" s="9">
        <f t="shared" si="4"/>
        <v>0.79861111111111105</v>
      </c>
      <c r="S27" s="9">
        <f t="shared" si="5"/>
        <v>0.80208333333333326</v>
      </c>
      <c r="T27" s="9">
        <f t="shared" si="5"/>
        <v>0.80555555555555547</v>
      </c>
      <c r="U27" s="9">
        <f t="shared" si="6"/>
        <v>0.81041666666666656</v>
      </c>
      <c r="V27" s="9">
        <f t="shared" si="7"/>
        <v>0.81249999999999989</v>
      </c>
    </row>
    <row r="28" spans="1:22" x14ac:dyDescent="0.3">
      <c r="A28" s="68"/>
      <c r="B28" s="9">
        <v>0.70833333333333337</v>
      </c>
      <c r="C28" s="9">
        <f t="shared" si="8"/>
        <v>0.7104166666666667</v>
      </c>
      <c r="D28" s="9">
        <f t="shared" si="9"/>
        <v>0.71666666666666667</v>
      </c>
      <c r="E28" s="9">
        <f t="shared" si="10"/>
        <v>0.72222222222222221</v>
      </c>
      <c r="F28" s="9">
        <f t="shared" si="11"/>
        <v>0.72569444444444442</v>
      </c>
      <c r="G28" s="9">
        <f t="shared" si="12"/>
        <v>0.75694444444444442</v>
      </c>
      <c r="H28" s="9">
        <f t="shared" si="17"/>
        <v>0.76041666666666663</v>
      </c>
      <c r="I28" s="9">
        <f t="shared" si="18"/>
        <v>0.76388888888888884</v>
      </c>
      <c r="J28" s="9">
        <f t="shared" si="14"/>
        <v>0.76597222222222217</v>
      </c>
      <c r="K28" s="9">
        <f t="shared" si="16"/>
        <v>0.76805555555555549</v>
      </c>
      <c r="L28" s="13">
        <v>26</v>
      </c>
      <c r="M28" s="9">
        <v>0.77777777777777779</v>
      </c>
      <c r="N28" s="9">
        <f t="shared" si="1"/>
        <v>0.77916666666666667</v>
      </c>
      <c r="O28" s="9">
        <f t="shared" si="2"/>
        <v>0.78125</v>
      </c>
      <c r="P28" s="9">
        <f t="shared" si="3"/>
        <v>0.78472222222222221</v>
      </c>
      <c r="Q28" s="9">
        <f t="shared" si="3"/>
        <v>0.78819444444444442</v>
      </c>
      <c r="R28" s="9">
        <f t="shared" si="4"/>
        <v>0.82291666666666663</v>
      </c>
      <c r="S28" s="9">
        <f t="shared" si="5"/>
        <v>0.82638888888888884</v>
      </c>
      <c r="T28" s="9">
        <f t="shared" si="5"/>
        <v>0.82986111111111105</v>
      </c>
      <c r="U28" s="9">
        <f t="shared" si="6"/>
        <v>0.83472222222222214</v>
      </c>
      <c r="V28" s="9">
        <f t="shared" si="7"/>
        <v>0.83680555555555547</v>
      </c>
    </row>
    <row r="29" spans="1:22" x14ac:dyDescent="0.3">
      <c r="A29" s="68"/>
      <c r="B29" s="9">
        <v>0.73263888888888884</v>
      </c>
      <c r="C29" s="9">
        <f t="shared" si="8"/>
        <v>0.73472222222222217</v>
      </c>
      <c r="D29" s="9">
        <f t="shared" si="9"/>
        <v>0.74097222222222214</v>
      </c>
      <c r="E29" s="9">
        <f t="shared" si="10"/>
        <v>0.74652777777777768</v>
      </c>
      <c r="F29" s="9">
        <f t="shared" si="11"/>
        <v>0.74999999999999989</v>
      </c>
      <c r="G29" s="9">
        <f t="shared" si="12"/>
        <v>0.78124999999999989</v>
      </c>
      <c r="H29" s="9">
        <f t="shared" si="17"/>
        <v>0.7847222222222221</v>
      </c>
      <c r="I29" s="9">
        <f t="shared" si="18"/>
        <v>0.78819444444444431</v>
      </c>
      <c r="J29" s="9">
        <f t="shared" si="14"/>
        <v>0.79027777777777763</v>
      </c>
      <c r="K29" s="9">
        <f t="shared" si="16"/>
        <v>0.79236111111111096</v>
      </c>
      <c r="L29" s="13">
        <v>27</v>
      </c>
      <c r="M29" s="9">
        <v>0.80208333333333337</v>
      </c>
      <c r="N29" s="9">
        <f t="shared" si="1"/>
        <v>0.80347222222222225</v>
      </c>
      <c r="O29" s="9">
        <f t="shared" si="2"/>
        <v>0.80555555555555558</v>
      </c>
      <c r="P29" s="9">
        <f t="shared" si="3"/>
        <v>0.80902777777777779</v>
      </c>
      <c r="Q29" s="9">
        <f t="shared" si="3"/>
        <v>0.8125</v>
      </c>
      <c r="R29" s="9">
        <f t="shared" si="4"/>
        <v>0.84722222222222221</v>
      </c>
      <c r="S29" s="9">
        <f t="shared" si="5"/>
        <v>0.85069444444444442</v>
      </c>
      <c r="T29" s="9">
        <f t="shared" si="5"/>
        <v>0.85416666666666663</v>
      </c>
      <c r="U29" s="9">
        <f t="shared" si="6"/>
        <v>0.85902777777777772</v>
      </c>
      <c r="V29" s="9">
        <f t="shared" si="7"/>
        <v>0.86111111111111105</v>
      </c>
    </row>
    <row r="30" spans="1:22" x14ac:dyDescent="0.3">
      <c r="A30" s="68"/>
      <c r="B30" s="9">
        <v>0.75694444444444453</v>
      </c>
      <c r="C30" s="9">
        <f t="shared" si="8"/>
        <v>0.75902777777777786</v>
      </c>
      <c r="D30" s="9">
        <f t="shared" si="9"/>
        <v>0.76527777777777783</v>
      </c>
      <c r="E30" s="9">
        <f t="shared" si="10"/>
        <v>0.77083333333333337</v>
      </c>
      <c r="F30" s="9">
        <f t="shared" si="11"/>
        <v>0.77430555555555558</v>
      </c>
      <c r="G30" s="9">
        <f t="shared" si="12"/>
        <v>0.80555555555555558</v>
      </c>
      <c r="H30" s="9">
        <f t="shared" si="17"/>
        <v>0.80902777777777779</v>
      </c>
      <c r="I30" s="9">
        <f t="shared" si="18"/>
        <v>0.8125</v>
      </c>
      <c r="J30" s="9">
        <f t="shared" si="14"/>
        <v>0.81458333333333333</v>
      </c>
      <c r="K30" s="9">
        <f t="shared" si="16"/>
        <v>0.81666666666666665</v>
      </c>
      <c r="L30" s="13">
        <v>28</v>
      </c>
      <c r="M30" s="9">
        <v>0.82638888888888884</v>
      </c>
      <c r="N30" s="9">
        <f t="shared" si="1"/>
        <v>0.82777777777777772</v>
      </c>
      <c r="O30" s="9">
        <f t="shared" si="2"/>
        <v>0.82986111111111105</v>
      </c>
      <c r="P30" s="9">
        <f t="shared" si="3"/>
        <v>0.83333333333333326</v>
      </c>
      <c r="Q30" s="9">
        <f t="shared" si="3"/>
        <v>0.83680555555555547</v>
      </c>
      <c r="R30" s="9">
        <f t="shared" si="4"/>
        <v>0.87152777777777768</v>
      </c>
      <c r="S30" s="9">
        <f t="shared" si="5"/>
        <v>0.87499999999999989</v>
      </c>
      <c r="T30" s="9">
        <f t="shared" si="5"/>
        <v>0.8784722222222221</v>
      </c>
      <c r="U30" s="9">
        <f t="shared" si="6"/>
        <v>0.88333333333333319</v>
      </c>
      <c r="V30" s="9">
        <f t="shared" si="7"/>
        <v>0.88541666666666652</v>
      </c>
    </row>
    <row r="31" spans="1:22" x14ac:dyDescent="0.3">
      <c r="A31" s="68"/>
      <c r="B31" s="9">
        <v>0.78125</v>
      </c>
      <c r="C31" s="9">
        <f t="shared" si="8"/>
        <v>0.78333333333333333</v>
      </c>
      <c r="D31" s="9">
        <f t="shared" si="9"/>
        <v>0.7895833333333333</v>
      </c>
      <c r="E31" s="9">
        <f t="shared" si="10"/>
        <v>0.79513888888888884</v>
      </c>
      <c r="F31" s="9">
        <f t="shared" si="11"/>
        <v>0.79861111111111105</v>
      </c>
      <c r="G31" s="9">
        <f t="shared" si="12"/>
        <v>0.82986111111111105</v>
      </c>
      <c r="H31" s="9">
        <f t="shared" si="17"/>
        <v>0.83333333333333326</v>
      </c>
      <c r="I31" s="9">
        <f t="shared" si="18"/>
        <v>0.83680555555555547</v>
      </c>
      <c r="J31" s="9">
        <f t="shared" si="14"/>
        <v>0.8388888888888888</v>
      </c>
      <c r="K31" s="9">
        <f t="shared" si="16"/>
        <v>0.84097222222222212</v>
      </c>
      <c r="L31" s="13">
        <v>29</v>
      </c>
      <c r="M31" s="9">
        <v>0.85069444444444453</v>
      </c>
      <c r="N31" s="9">
        <f t="shared" si="1"/>
        <v>0.85208333333333341</v>
      </c>
      <c r="O31" s="9">
        <f t="shared" si="2"/>
        <v>0.85416666666666674</v>
      </c>
      <c r="P31" s="9">
        <f t="shared" si="3"/>
        <v>0.85763888888888895</v>
      </c>
      <c r="Q31" s="9">
        <f t="shared" si="3"/>
        <v>0.86111111111111116</v>
      </c>
      <c r="R31" s="9">
        <f t="shared" si="4"/>
        <v>0.89583333333333337</v>
      </c>
      <c r="S31" s="9">
        <f t="shared" si="5"/>
        <v>0.89930555555555558</v>
      </c>
      <c r="T31" s="9">
        <f t="shared" si="5"/>
        <v>0.90277777777777779</v>
      </c>
      <c r="U31" s="9">
        <f t="shared" si="6"/>
        <v>0.90763888888888888</v>
      </c>
      <c r="V31" s="9">
        <f t="shared" si="7"/>
        <v>0.90972222222222221</v>
      </c>
    </row>
    <row r="32" spans="1:22" x14ac:dyDescent="0.3">
      <c r="A32" s="68"/>
      <c r="B32" s="9">
        <v>0.80208333333333337</v>
      </c>
      <c r="C32" s="9">
        <f t="shared" si="8"/>
        <v>0.8041666666666667</v>
      </c>
      <c r="D32" s="9">
        <f t="shared" si="9"/>
        <v>0.81041666666666667</v>
      </c>
      <c r="E32" s="9">
        <f t="shared" si="10"/>
        <v>0.81597222222222221</v>
      </c>
      <c r="F32" s="9">
        <f t="shared" si="11"/>
        <v>0.81944444444444442</v>
      </c>
      <c r="G32" s="9">
        <f t="shared" si="12"/>
        <v>0.85069444444444442</v>
      </c>
      <c r="H32" s="9">
        <f t="shared" si="17"/>
        <v>0.85416666666666663</v>
      </c>
      <c r="I32" s="9">
        <f t="shared" si="18"/>
        <v>0.85763888888888884</v>
      </c>
      <c r="J32" s="9">
        <f t="shared" si="14"/>
        <v>0.85972222222222217</v>
      </c>
      <c r="K32" s="9">
        <f t="shared" si="16"/>
        <v>0.86180555555555549</v>
      </c>
      <c r="L32" s="13">
        <v>30</v>
      </c>
      <c r="M32" s="9">
        <v>0.87152777777777779</v>
      </c>
      <c r="N32" s="9">
        <f t="shared" si="1"/>
        <v>0.87291666666666667</v>
      </c>
      <c r="O32" s="9">
        <f t="shared" si="2"/>
        <v>0.875</v>
      </c>
      <c r="P32" s="9">
        <f t="shared" si="3"/>
        <v>0.87847222222222221</v>
      </c>
      <c r="Q32" s="9">
        <f t="shared" si="3"/>
        <v>0.88194444444444442</v>
      </c>
      <c r="R32" s="9">
        <f t="shared" si="4"/>
        <v>0.91666666666666663</v>
      </c>
      <c r="S32" s="9">
        <f t="shared" si="5"/>
        <v>0.92013888888888884</v>
      </c>
      <c r="T32" s="9">
        <f t="shared" si="5"/>
        <v>0.92361111111111105</v>
      </c>
      <c r="U32" s="9">
        <f t="shared" si="6"/>
        <v>0.92847222222222214</v>
      </c>
      <c r="V32" s="9">
        <f t="shared" si="7"/>
        <v>0.93055555555555547</v>
      </c>
    </row>
    <row r="33" spans="1:22" x14ac:dyDescent="0.3">
      <c r="A33" s="68"/>
      <c r="B33" s="9">
        <v>0.82291666666666663</v>
      </c>
      <c r="C33" s="9">
        <f t="shared" si="8"/>
        <v>0.82499999999999996</v>
      </c>
      <c r="D33" s="9">
        <f t="shared" si="9"/>
        <v>0.83124999999999993</v>
      </c>
      <c r="E33" s="9">
        <f t="shared" si="10"/>
        <v>0.83680555555555547</v>
      </c>
      <c r="F33" s="9">
        <f t="shared" si="11"/>
        <v>0.84027777777777768</v>
      </c>
      <c r="G33" s="9">
        <f t="shared" si="12"/>
        <v>0.87152777777777768</v>
      </c>
      <c r="H33" s="9">
        <f t="shared" si="17"/>
        <v>0.87499999999999989</v>
      </c>
      <c r="I33" s="9">
        <f t="shared" si="18"/>
        <v>0.8784722222222221</v>
      </c>
      <c r="J33" s="9">
        <f t="shared" si="14"/>
        <v>0.88055555555555542</v>
      </c>
      <c r="K33" s="9">
        <f t="shared" si="16"/>
        <v>0.88263888888888875</v>
      </c>
      <c r="L33" s="13">
        <v>31</v>
      </c>
      <c r="M33" s="9">
        <v>0.89236111111111116</v>
      </c>
      <c r="N33" s="9">
        <f t="shared" si="1"/>
        <v>0.89375000000000004</v>
      </c>
      <c r="O33" s="9">
        <f t="shared" si="2"/>
        <v>0.89583333333333337</v>
      </c>
      <c r="P33" s="9">
        <f t="shared" si="3"/>
        <v>0.89930555555555558</v>
      </c>
      <c r="Q33" s="9">
        <f t="shared" si="3"/>
        <v>0.90277777777777779</v>
      </c>
      <c r="R33" s="9">
        <f t="shared" si="4"/>
        <v>0.9375</v>
      </c>
      <c r="S33" s="9">
        <f t="shared" si="5"/>
        <v>0.94097222222222221</v>
      </c>
      <c r="T33" s="9">
        <f t="shared" si="5"/>
        <v>0.94444444444444442</v>
      </c>
      <c r="U33" s="9">
        <f t="shared" si="6"/>
        <v>0.94930555555555551</v>
      </c>
      <c r="V33" s="9">
        <f t="shared" si="7"/>
        <v>0.95138888888888884</v>
      </c>
    </row>
    <row r="34" spans="1:22" x14ac:dyDescent="0.3">
      <c r="A34" s="68"/>
      <c r="B34" s="9">
        <v>0.84375</v>
      </c>
      <c r="C34" s="9">
        <f t="shared" si="8"/>
        <v>0.84583333333333333</v>
      </c>
      <c r="D34" s="9">
        <f t="shared" si="9"/>
        <v>0.8520833333333333</v>
      </c>
      <c r="E34" s="9">
        <f t="shared" si="10"/>
        <v>0.85763888888888884</v>
      </c>
      <c r="F34" s="9">
        <f t="shared" si="11"/>
        <v>0.86111111111111105</v>
      </c>
      <c r="G34" s="9">
        <f t="shared" si="12"/>
        <v>0.89236111111111105</v>
      </c>
      <c r="H34" s="9">
        <f t="shared" si="17"/>
        <v>0.89583333333333326</v>
      </c>
      <c r="I34" s="9">
        <f t="shared" si="18"/>
        <v>0.89930555555555547</v>
      </c>
      <c r="J34" s="9">
        <f t="shared" si="14"/>
        <v>0.9013888888888888</v>
      </c>
      <c r="K34" s="9">
        <f t="shared" si="16"/>
        <v>0.90347222222222212</v>
      </c>
      <c r="L34" s="13">
        <v>32</v>
      </c>
      <c r="M34" s="9">
        <v>0.91319444444444453</v>
      </c>
      <c r="N34" s="9">
        <f t="shared" si="1"/>
        <v>0.91458333333333341</v>
      </c>
      <c r="O34" s="9">
        <f t="shared" si="2"/>
        <v>0.91666666666666674</v>
      </c>
      <c r="P34" s="9">
        <f t="shared" si="3"/>
        <v>0.92013888888888895</v>
      </c>
      <c r="Q34" s="9">
        <f t="shared" si="3"/>
        <v>0.92361111111111116</v>
      </c>
      <c r="R34" s="9">
        <f t="shared" si="4"/>
        <v>0.95833333333333337</v>
      </c>
      <c r="S34" s="9">
        <f t="shared" si="5"/>
        <v>0.96180555555555558</v>
      </c>
      <c r="T34" s="9">
        <f t="shared" si="5"/>
        <v>0.96527777777777779</v>
      </c>
      <c r="U34" s="9">
        <f t="shared" si="6"/>
        <v>0.97013888888888888</v>
      </c>
      <c r="V34" s="9">
        <f t="shared" si="7"/>
        <v>0.97222222222222221</v>
      </c>
    </row>
    <row r="35" spans="1:22" x14ac:dyDescent="0.3">
      <c r="A35" s="68"/>
      <c r="B35" s="9">
        <v>0.86458333333333337</v>
      </c>
      <c r="C35" s="9">
        <f t="shared" si="8"/>
        <v>0.8666666666666667</v>
      </c>
      <c r="D35" s="9">
        <f t="shared" si="9"/>
        <v>0.87291666666666667</v>
      </c>
      <c r="E35" s="9">
        <f t="shared" si="10"/>
        <v>0.87847222222222221</v>
      </c>
      <c r="F35" s="9">
        <f t="shared" si="11"/>
        <v>0.88194444444444442</v>
      </c>
      <c r="G35" s="9">
        <f t="shared" si="12"/>
        <v>0.91319444444444442</v>
      </c>
      <c r="H35" s="9">
        <f t="shared" si="17"/>
        <v>0.91666666666666663</v>
      </c>
      <c r="I35" s="9">
        <f t="shared" si="18"/>
        <v>0.92013888888888884</v>
      </c>
      <c r="J35" s="9">
        <f t="shared" si="14"/>
        <v>0.92222222222222217</v>
      </c>
      <c r="K35" s="9">
        <f t="shared" si="16"/>
        <v>0.92430555555555549</v>
      </c>
      <c r="L35" s="13">
        <v>33</v>
      </c>
      <c r="M35" s="9">
        <v>0.93402777777777779</v>
      </c>
      <c r="N35" s="9">
        <f t="shared" si="1"/>
        <v>0.93541666666666667</v>
      </c>
      <c r="O35" s="9">
        <f t="shared" si="2"/>
        <v>0.9375</v>
      </c>
      <c r="P35" s="9">
        <f t="shared" si="3"/>
        <v>0.94097222222222221</v>
      </c>
      <c r="Q35" s="9">
        <f t="shared" si="3"/>
        <v>0.94444444444444442</v>
      </c>
      <c r="R35" s="9">
        <f t="shared" si="4"/>
        <v>0.97916666666666663</v>
      </c>
      <c r="S35" s="9">
        <f t="shared" si="5"/>
        <v>0.98263888888888884</v>
      </c>
      <c r="T35" s="9">
        <f t="shared" si="5"/>
        <v>0.98611111111111105</v>
      </c>
      <c r="U35" s="9">
        <f t="shared" si="6"/>
        <v>0.99097222222222214</v>
      </c>
      <c r="V35" s="9">
        <f t="shared" si="7"/>
        <v>0.99305555555555547</v>
      </c>
    </row>
    <row r="36" spans="1:22" x14ac:dyDescent="0.3">
      <c r="A36" s="68"/>
      <c r="B36" s="9">
        <v>0.88888888888888884</v>
      </c>
      <c r="C36" s="9">
        <f t="shared" si="8"/>
        <v>0.89097222222222217</v>
      </c>
      <c r="D36" s="9">
        <f t="shared" si="9"/>
        <v>0.89722222222222214</v>
      </c>
      <c r="E36" s="9">
        <f t="shared" si="10"/>
        <v>0.90277777777777768</v>
      </c>
      <c r="F36" s="9">
        <f t="shared" si="11"/>
        <v>0.90624999999999989</v>
      </c>
      <c r="G36" s="9">
        <f t="shared" si="12"/>
        <v>0.93749999999999989</v>
      </c>
      <c r="H36" s="9">
        <f t="shared" si="17"/>
        <v>0.9409722222222221</v>
      </c>
      <c r="I36" s="9">
        <f t="shared" si="18"/>
        <v>0.94444444444444431</v>
      </c>
      <c r="J36" s="9">
        <f t="shared" si="14"/>
        <v>0.94652777777777763</v>
      </c>
      <c r="K36" s="9">
        <f t="shared" si="16"/>
        <v>0.94861111111111096</v>
      </c>
      <c r="L36" s="13">
        <v>34</v>
      </c>
      <c r="M36" s="9">
        <v>0.95833333333333337</v>
      </c>
      <c r="N36" s="9">
        <f t="shared" si="1"/>
        <v>0.95972222222222225</v>
      </c>
      <c r="O36" s="9">
        <f t="shared" si="2"/>
        <v>0.96180555555555558</v>
      </c>
      <c r="P36" s="9">
        <f t="shared" si="3"/>
        <v>0.96527777777777779</v>
      </c>
      <c r="Q36" s="9">
        <f t="shared" si="3"/>
        <v>0.96875</v>
      </c>
      <c r="R36" s="9">
        <f t="shared" si="4"/>
        <v>1.0034722222222223</v>
      </c>
      <c r="S36" s="9">
        <f t="shared" si="5"/>
        <v>1.0069444444444446</v>
      </c>
      <c r="T36" s="9">
        <f t="shared" si="5"/>
        <v>1.010416666666667</v>
      </c>
      <c r="U36" s="9">
        <f t="shared" si="6"/>
        <v>1.0152777777777782</v>
      </c>
      <c r="V36" s="9">
        <f t="shared" si="7"/>
        <v>1.0173611111111116</v>
      </c>
    </row>
    <row r="37" spans="1:22" x14ac:dyDescent="0.3">
      <c r="A37" s="58"/>
      <c r="B37" s="9">
        <v>0.91666666666666663</v>
      </c>
      <c r="C37" s="9">
        <f t="shared" si="8"/>
        <v>0.91874999999999996</v>
      </c>
      <c r="D37" s="9">
        <f t="shared" si="9"/>
        <v>0.92499999999999993</v>
      </c>
      <c r="E37" s="9">
        <f t="shared" si="10"/>
        <v>0.93055555555555547</v>
      </c>
      <c r="F37" s="9">
        <f t="shared" si="11"/>
        <v>0.93402777777777768</v>
      </c>
      <c r="G37" s="9">
        <f t="shared" si="12"/>
        <v>0.96527777777777768</v>
      </c>
      <c r="H37" s="9">
        <f t="shared" si="17"/>
        <v>0.96874999999999989</v>
      </c>
      <c r="I37" s="9">
        <f t="shared" si="18"/>
        <v>0.9722222222222221</v>
      </c>
      <c r="J37" s="9">
        <f t="shared" si="14"/>
        <v>0.97430555555555542</v>
      </c>
      <c r="K37" s="9">
        <f t="shared" si="16"/>
        <v>0.97638888888888875</v>
      </c>
      <c r="L37" s="13">
        <v>35</v>
      </c>
      <c r="M37" s="9">
        <v>0.98611111111111116</v>
      </c>
      <c r="N37" s="9">
        <f t="shared" si="1"/>
        <v>0.98750000000000004</v>
      </c>
      <c r="O37" s="9">
        <f t="shared" si="2"/>
        <v>0.98958333333333337</v>
      </c>
      <c r="P37" s="9">
        <f t="shared" si="3"/>
        <v>0.99305555555555558</v>
      </c>
      <c r="Q37" s="9">
        <f t="shared" si="3"/>
        <v>0.99652777777777779</v>
      </c>
      <c r="R37" s="9">
        <f t="shared" si="4"/>
        <v>1.03125</v>
      </c>
      <c r="S37" s="9">
        <f t="shared" si="5"/>
        <v>1.0347222222222223</v>
      </c>
      <c r="T37" s="9">
        <f t="shared" si="5"/>
        <v>1.0381944444444446</v>
      </c>
      <c r="U37" s="9">
        <f t="shared" si="6"/>
        <v>1.0430555555555558</v>
      </c>
      <c r="V37" s="9">
        <f t="shared" si="7"/>
        <v>1.0451388888888893</v>
      </c>
    </row>
  </sheetData>
  <sheetProtection password="DD5C" sheet="1" objects="1" scenarios="1" selectLockedCells="1" selectUnlockedCells="1"/>
  <mergeCells count="6">
    <mergeCell ref="A1:A2"/>
    <mergeCell ref="B1:K1"/>
    <mergeCell ref="L1:L2"/>
    <mergeCell ref="M1:V1"/>
    <mergeCell ref="B3:K3"/>
    <mergeCell ref="A3:A37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zoomScale="70" zoomScaleNormal="70" workbookViewId="0">
      <selection sqref="A1:A2"/>
    </sheetView>
  </sheetViews>
  <sheetFormatPr defaultRowHeight="16.5" x14ac:dyDescent="0.3"/>
  <cols>
    <col min="1" max="22" width="9" style="1"/>
    <col min="23" max="16384" width="9" style="2"/>
  </cols>
  <sheetData>
    <row r="1" spans="1:22" x14ac:dyDescent="0.3">
      <c r="A1" s="48" t="s">
        <v>1</v>
      </c>
      <c r="B1" s="50" t="s">
        <v>25</v>
      </c>
      <c r="C1" s="69"/>
      <c r="D1" s="69"/>
      <c r="E1" s="69"/>
      <c r="F1" s="69"/>
      <c r="G1" s="69"/>
      <c r="H1" s="69"/>
      <c r="I1" s="69"/>
      <c r="J1" s="69"/>
      <c r="K1" s="51"/>
      <c r="L1" s="52" t="s">
        <v>0</v>
      </c>
      <c r="M1" s="50" t="s">
        <v>26</v>
      </c>
      <c r="N1" s="69"/>
      <c r="O1" s="69"/>
      <c r="P1" s="69"/>
      <c r="Q1" s="69"/>
      <c r="R1" s="69"/>
      <c r="S1" s="69"/>
      <c r="T1" s="69"/>
      <c r="U1" s="69"/>
      <c r="V1" s="51"/>
    </row>
    <row r="2" spans="1:22" x14ac:dyDescent="0.3">
      <c r="A2" s="49"/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53"/>
      <c r="M2" s="4" t="s">
        <v>11</v>
      </c>
      <c r="N2" s="4" t="s">
        <v>10</v>
      </c>
      <c r="O2" s="4" t="s">
        <v>9</v>
      </c>
      <c r="P2" s="4" t="s">
        <v>8</v>
      </c>
      <c r="Q2" s="4" t="s">
        <v>7</v>
      </c>
      <c r="R2" s="4" t="s">
        <v>12</v>
      </c>
      <c r="S2" s="4" t="s">
        <v>5</v>
      </c>
      <c r="T2" s="4" t="s">
        <v>4</v>
      </c>
      <c r="U2" s="4" t="s">
        <v>3</v>
      </c>
      <c r="V2" s="4" t="s">
        <v>2</v>
      </c>
    </row>
    <row r="3" spans="1:22" x14ac:dyDescent="0.3">
      <c r="A3" s="71"/>
      <c r="B3" s="70" t="s">
        <v>13</v>
      </c>
      <c r="C3" s="65"/>
      <c r="D3" s="65"/>
      <c r="E3" s="65"/>
      <c r="F3" s="65"/>
      <c r="G3" s="65"/>
      <c r="H3" s="65"/>
      <c r="I3" s="65"/>
      <c r="J3" s="65"/>
      <c r="K3" s="66"/>
      <c r="L3" s="6">
        <v>1</v>
      </c>
      <c r="M3" s="10">
        <v>0.25</v>
      </c>
      <c r="N3" s="10">
        <f>M3+TIME(0,2,0)</f>
        <v>0.25138888888888888</v>
      </c>
      <c r="O3" s="10">
        <f>M3+TIME(0,5,0)</f>
        <v>0.25347222222222221</v>
      </c>
      <c r="P3" s="10">
        <f>O3+TIME(0,5,0)</f>
        <v>0.25694444444444442</v>
      </c>
      <c r="Q3" s="10">
        <f>P3+TIME(0,5,0)</f>
        <v>0.26041666666666663</v>
      </c>
      <c r="R3" s="10">
        <f>Q3+TIME(0,50,0)</f>
        <v>0.29513888888888884</v>
      </c>
      <c r="S3" s="10">
        <f>R3+TIME(0,5,0)</f>
        <v>0.29861111111111105</v>
      </c>
      <c r="T3" s="10">
        <f>S3+TIME(0,5,0)</f>
        <v>0.30208333333333326</v>
      </c>
      <c r="U3" s="10">
        <f>T3+TIME(0,7,0)</f>
        <v>0.30694444444444435</v>
      </c>
      <c r="V3" s="10">
        <f>U3+TIME(0,3,0)</f>
        <v>0.30902777777777768</v>
      </c>
    </row>
    <row r="4" spans="1:22" x14ac:dyDescent="0.3">
      <c r="A4" s="56"/>
      <c r="B4" s="9">
        <v>0.21527777777777779</v>
      </c>
      <c r="C4" s="9">
        <f>B4+TIME(0,3,0)</f>
        <v>0.21736111111111112</v>
      </c>
      <c r="D4" s="9">
        <f>C4+TIME(0,9,0)</f>
        <v>0.22361111111111112</v>
      </c>
      <c r="E4" s="9">
        <f>D4+TIME(0,8,0)</f>
        <v>0.22916666666666669</v>
      </c>
      <c r="F4" s="9">
        <f>E4+TIME(0,5,0)</f>
        <v>0.2326388888888889</v>
      </c>
      <c r="G4" s="9">
        <f>F4+TIME(0,45,0)</f>
        <v>0.2638888888888889</v>
      </c>
      <c r="H4" s="9">
        <f t="shared" ref="H4:J5" si="0">G4+TIME(0,5,0)</f>
        <v>0.2673611111111111</v>
      </c>
      <c r="I4" s="9">
        <f t="shared" si="0"/>
        <v>0.27083333333333331</v>
      </c>
      <c r="J4" s="9">
        <f t="shared" si="0"/>
        <v>0.27430555555555552</v>
      </c>
      <c r="K4" s="9">
        <f>J4+TIME(0,3,0)</f>
        <v>0.27638888888888885</v>
      </c>
      <c r="L4" s="6">
        <v>2</v>
      </c>
      <c r="M4" s="10">
        <v>0.27083333333333331</v>
      </c>
      <c r="N4" s="10">
        <f t="shared" ref="N4:N32" si="1">M4+TIME(0,2,0)</f>
        <v>0.2722222222222222</v>
      </c>
      <c r="O4" s="10">
        <f t="shared" ref="O4:O32" si="2">M4+TIME(0,5,0)</f>
        <v>0.27430555555555552</v>
      </c>
      <c r="P4" s="10">
        <f t="shared" ref="P4:Q32" si="3">O4+TIME(0,5,0)</f>
        <v>0.27777777777777773</v>
      </c>
      <c r="Q4" s="10">
        <f t="shared" si="3"/>
        <v>0.28124999999999994</v>
      </c>
      <c r="R4" s="10">
        <f t="shared" ref="R4:R32" si="4">Q4+TIME(0,50,0)</f>
        <v>0.31597222222222215</v>
      </c>
      <c r="S4" s="10">
        <f t="shared" ref="S4:T32" si="5">R4+TIME(0,5,0)</f>
        <v>0.31944444444444436</v>
      </c>
      <c r="T4" s="10">
        <f t="shared" si="5"/>
        <v>0.32291666666666657</v>
      </c>
      <c r="U4" s="10">
        <f t="shared" ref="U4:U32" si="6">T4+TIME(0,7,0)</f>
        <v>0.32777777777777767</v>
      </c>
      <c r="V4" s="10">
        <f t="shared" ref="V4:V32" si="7">U4+TIME(0,3,0)</f>
        <v>0.32986111111111099</v>
      </c>
    </row>
    <row r="5" spans="1:22" x14ac:dyDescent="0.3">
      <c r="A5" s="56"/>
      <c r="B5" s="9">
        <v>0.23263888888888887</v>
      </c>
      <c r="C5" s="9">
        <f t="shared" ref="C5:C33" si="8">B5+TIME(0,3,0)</f>
        <v>0.23472222222222219</v>
      </c>
      <c r="D5" s="9">
        <f t="shared" ref="D5:D33" si="9">C5+TIME(0,9,0)</f>
        <v>0.2409722222222222</v>
      </c>
      <c r="E5" s="9">
        <f t="shared" ref="E5:E33" si="10">D5+TIME(0,8,0)</f>
        <v>0.24652777777777776</v>
      </c>
      <c r="F5" s="9">
        <f t="shared" ref="F5:F33" si="11">E5+TIME(0,5,0)</f>
        <v>0.24999999999999997</v>
      </c>
      <c r="G5" s="9">
        <f t="shared" ref="G5:G33" si="12">F5+TIME(0,45,0)</f>
        <v>0.28125</v>
      </c>
      <c r="H5" s="9">
        <f t="shared" si="0"/>
        <v>0.28472222222222221</v>
      </c>
      <c r="I5" s="9">
        <f t="shared" si="0"/>
        <v>0.28819444444444442</v>
      </c>
      <c r="J5" s="9">
        <f t="shared" si="0"/>
        <v>0.29166666666666663</v>
      </c>
      <c r="K5" s="9">
        <f>J5+TIME(0,3,0)</f>
        <v>0.29374999999999996</v>
      </c>
      <c r="L5" s="6">
        <v>3</v>
      </c>
      <c r="M5" s="10">
        <v>0.29166666666666669</v>
      </c>
      <c r="N5" s="10">
        <f t="shared" si="1"/>
        <v>0.29305555555555557</v>
      </c>
      <c r="O5" s="10">
        <f t="shared" si="2"/>
        <v>0.2951388888888889</v>
      </c>
      <c r="P5" s="10">
        <f t="shared" si="3"/>
        <v>0.2986111111111111</v>
      </c>
      <c r="Q5" s="10">
        <f t="shared" si="3"/>
        <v>0.30208333333333331</v>
      </c>
      <c r="R5" s="10">
        <f t="shared" si="4"/>
        <v>0.33680555555555552</v>
      </c>
      <c r="S5" s="10">
        <f t="shared" si="5"/>
        <v>0.34027777777777773</v>
      </c>
      <c r="T5" s="10">
        <f t="shared" si="5"/>
        <v>0.34374999999999994</v>
      </c>
      <c r="U5" s="10">
        <f t="shared" si="6"/>
        <v>0.34861111111111104</v>
      </c>
      <c r="V5" s="10">
        <f t="shared" si="7"/>
        <v>0.35069444444444436</v>
      </c>
    </row>
    <row r="6" spans="1:22" x14ac:dyDescent="0.3">
      <c r="A6" s="56"/>
      <c r="B6" s="9">
        <v>0.25</v>
      </c>
      <c r="C6" s="9">
        <f t="shared" si="8"/>
        <v>0.25208333333333333</v>
      </c>
      <c r="D6" s="9">
        <f t="shared" si="9"/>
        <v>0.2583333333333333</v>
      </c>
      <c r="E6" s="9">
        <f t="shared" si="10"/>
        <v>0.26388888888888884</v>
      </c>
      <c r="F6" s="9">
        <f t="shared" si="11"/>
        <v>0.26736111111111105</v>
      </c>
      <c r="G6" s="9">
        <f t="shared" si="12"/>
        <v>0.29861111111111105</v>
      </c>
      <c r="H6" s="9">
        <f t="shared" ref="H6:I33" si="13">G6+TIME(0,5,0)</f>
        <v>0.30208333333333326</v>
      </c>
      <c r="I6" s="9">
        <f t="shared" si="13"/>
        <v>0.30555555555555547</v>
      </c>
      <c r="J6" s="9">
        <f t="shared" ref="J6:K33" si="14">I6+TIME(0,3,0)</f>
        <v>0.3076388888888888</v>
      </c>
      <c r="K6" s="9">
        <f t="shared" si="14"/>
        <v>0.30972222222222212</v>
      </c>
      <c r="L6" s="6">
        <v>4</v>
      </c>
      <c r="M6" s="10">
        <v>0.3125</v>
      </c>
      <c r="N6" s="10">
        <f t="shared" si="1"/>
        <v>0.31388888888888888</v>
      </c>
      <c r="O6" s="10">
        <f t="shared" si="2"/>
        <v>0.31597222222222221</v>
      </c>
      <c r="P6" s="10">
        <f t="shared" si="3"/>
        <v>0.31944444444444442</v>
      </c>
      <c r="Q6" s="10">
        <f t="shared" si="3"/>
        <v>0.32291666666666663</v>
      </c>
      <c r="R6" s="10">
        <f t="shared" si="4"/>
        <v>0.35763888888888884</v>
      </c>
      <c r="S6" s="10">
        <f t="shared" si="5"/>
        <v>0.36111111111111105</v>
      </c>
      <c r="T6" s="10">
        <f t="shared" si="5"/>
        <v>0.36458333333333326</v>
      </c>
      <c r="U6" s="10">
        <f t="shared" si="6"/>
        <v>0.36944444444444435</v>
      </c>
      <c r="V6" s="10">
        <f t="shared" si="7"/>
        <v>0.37152777777777768</v>
      </c>
    </row>
    <row r="7" spans="1:22" x14ac:dyDescent="0.3">
      <c r="A7" s="56"/>
      <c r="B7" s="9">
        <v>0.2638888888888889</v>
      </c>
      <c r="C7" s="9">
        <f t="shared" si="8"/>
        <v>0.26597222222222222</v>
      </c>
      <c r="D7" s="9">
        <f t="shared" si="9"/>
        <v>0.2722222222222222</v>
      </c>
      <c r="E7" s="9">
        <f t="shared" si="10"/>
        <v>0.27777777777777773</v>
      </c>
      <c r="F7" s="9">
        <f t="shared" si="11"/>
        <v>0.28124999999999994</v>
      </c>
      <c r="G7" s="9">
        <f t="shared" si="12"/>
        <v>0.31249999999999994</v>
      </c>
      <c r="H7" s="9">
        <f t="shared" si="13"/>
        <v>0.31597222222222215</v>
      </c>
      <c r="I7" s="9">
        <f t="shared" si="13"/>
        <v>0.31944444444444436</v>
      </c>
      <c r="J7" s="9">
        <f t="shared" si="14"/>
        <v>0.32152777777777769</v>
      </c>
      <c r="K7" s="9">
        <f t="shared" si="14"/>
        <v>0.32361111111111102</v>
      </c>
      <c r="L7" s="6">
        <v>5</v>
      </c>
      <c r="M7" s="10">
        <v>0.3298611111111111</v>
      </c>
      <c r="N7" s="10">
        <f t="shared" si="1"/>
        <v>0.33124999999999999</v>
      </c>
      <c r="O7" s="10">
        <f t="shared" si="2"/>
        <v>0.33333333333333331</v>
      </c>
      <c r="P7" s="10">
        <f t="shared" si="3"/>
        <v>0.33680555555555552</v>
      </c>
      <c r="Q7" s="10">
        <f t="shared" si="3"/>
        <v>0.34027777777777773</v>
      </c>
      <c r="R7" s="10">
        <f t="shared" si="4"/>
        <v>0.37499999999999994</v>
      </c>
      <c r="S7" s="10">
        <f t="shared" si="5"/>
        <v>0.37847222222222215</v>
      </c>
      <c r="T7" s="10">
        <f t="shared" si="5"/>
        <v>0.38194444444444436</v>
      </c>
      <c r="U7" s="10">
        <f t="shared" si="6"/>
        <v>0.38680555555555546</v>
      </c>
      <c r="V7" s="10">
        <f t="shared" si="7"/>
        <v>0.38888888888888878</v>
      </c>
    </row>
    <row r="8" spans="1:22" x14ac:dyDescent="0.3">
      <c r="A8" s="56"/>
      <c r="B8" s="9">
        <v>0.27777777777777779</v>
      </c>
      <c r="C8" s="9">
        <f t="shared" si="8"/>
        <v>0.27986111111111112</v>
      </c>
      <c r="D8" s="9">
        <f t="shared" si="9"/>
        <v>0.28611111111111109</v>
      </c>
      <c r="E8" s="9">
        <f t="shared" si="10"/>
        <v>0.29166666666666663</v>
      </c>
      <c r="F8" s="9">
        <f t="shared" si="11"/>
        <v>0.29513888888888884</v>
      </c>
      <c r="G8" s="9">
        <f t="shared" si="12"/>
        <v>0.32638888888888884</v>
      </c>
      <c r="H8" s="9">
        <f t="shared" si="13"/>
        <v>0.32986111111111105</v>
      </c>
      <c r="I8" s="9">
        <f t="shared" si="13"/>
        <v>0.33333333333333326</v>
      </c>
      <c r="J8" s="9">
        <f t="shared" si="14"/>
        <v>0.33541666666666659</v>
      </c>
      <c r="K8" s="9">
        <f t="shared" si="14"/>
        <v>0.33749999999999991</v>
      </c>
      <c r="L8" s="6">
        <v>6</v>
      </c>
      <c r="M8" s="10">
        <v>0.34722222222222227</v>
      </c>
      <c r="N8" s="10">
        <f t="shared" si="1"/>
        <v>0.34861111111111115</v>
      </c>
      <c r="O8" s="10">
        <f t="shared" si="2"/>
        <v>0.35069444444444448</v>
      </c>
      <c r="P8" s="10">
        <f t="shared" si="3"/>
        <v>0.35416666666666669</v>
      </c>
      <c r="Q8" s="10">
        <f t="shared" si="3"/>
        <v>0.3576388888888889</v>
      </c>
      <c r="R8" s="10">
        <f t="shared" si="4"/>
        <v>0.3923611111111111</v>
      </c>
      <c r="S8" s="10">
        <f t="shared" si="5"/>
        <v>0.39583333333333331</v>
      </c>
      <c r="T8" s="10">
        <f t="shared" si="5"/>
        <v>0.39930555555555552</v>
      </c>
      <c r="U8" s="10">
        <f t="shared" si="6"/>
        <v>0.40416666666666662</v>
      </c>
      <c r="V8" s="10">
        <f t="shared" si="7"/>
        <v>0.40624999999999994</v>
      </c>
    </row>
    <row r="9" spans="1:22" x14ac:dyDescent="0.3">
      <c r="A9" s="56"/>
      <c r="B9" s="9">
        <v>0.29166666666666669</v>
      </c>
      <c r="C9" s="9">
        <f t="shared" si="8"/>
        <v>0.29375000000000001</v>
      </c>
      <c r="D9" s="9">
        <f t="shared" si="9"/>
        <v>0.3</v>
      </c>
      <c r="E9" s="9">
        <f t="shared" si="10"/>
        <v>0.30555555555555552</v>
      </c>
      <c r="F9" s="9">
        <f t="shared" si="11"/>
        <v>0.30902777777777773</v>
      </c>
      <c r="G9" s="9">
        <f t="shared" si="12"/>
        <v>0.34027777777777773</v>
      </c>
      <c r="H9" s="9">
        <f t="shared" si="13"/>
        <v>0.34374999999999994</v>
      </c>
      <c r="I9" s="9">
        <f t="shared" si="13"/>
        <v>0.34722222222222215</v>
      </c>
      <c r="J9" s="9">
        <f t="shared" si="14"/>
        <v>0.34930555555555548</v>
      </c>
      <c r="K9" s="9">
        <f t="shared" si="14"/>
        <v>0.35138888888888881</v>
      </c>
      <c r="L9" s="6">
        <v>7</v>
      </c>
      <c r="M9" s="10">
        <v>0.36805555555555558</v>
      </c>
      <c r="N9" s="10">
        <f t="shared" si="1"/>
        <v>0.36944444444444446</v>
      </c>
      <c r="O9" s="10">
        <f t="shared" si="2"/>
        <v>0.37152777777777779</v>
      </c>
      <c r="P9" s="10">
        <f t="shared" si="3"/>
        <v>0.375</v>
      </c>
      <c r="Q9" s="10">
        <f t="shared" si="3"/>
        <v>0.37847222222222221</v>
      </c>
      <c r="R9" s="10">
        <f t="shared" si="4"/>
        <v>0.41319444444444442</v>
      </c>
      <c r="S9" s="10">
        <f t="shared" si="5"/>
        <v>0.41666666666666663</v>
      </c>
      <c r="T9" s="10">
        <f t="shared" si="5"/>
        <v>0.42013888888888884</v>
      </c>
      <c r="U9" s="10">
        <f t="shared" si="6"/>
        <v>0.42499999999999993</v>
      </c>
      <c r="V9" s="10">
        <f t="shared" si="7"/>
        <v>0.42708333333333326</v>
      </c>
    </row>
    <row r="10" spans="1:22" x14ac:dyDescent="0.3">
      <c r="A10" s="56"/>
      <c r="B10" s="9">
        <v>0.31944444444444448</v>
      </c>
      <c r="C10" s="9">
        <f t="shared" si="8"/>
        <v>0.3215277777777778</v>
      </c>
      <c r="D10" s="9">
        <f t="shared" si="9"/>
        <v>0.32777777777777778</v>
      </c>
      <c r="E10" s="9">
        <f t="shared" si="10"/>
        <v>0.33333333333333331</v>
      </c>
      <c r="F10" s="9">
        <f t="shared" si="11"/>
        <v>0.33680555555555552</v>
      </c>
      <c r="G10" s="9">
        <f t="shared" si="12"/>
        <v>0.36805555555555552</v>
      </c>
      <c r="H10" s="9">
        <f t="shared" si="13"/>
        <v>0.37152777777777773</v>
      </c>
      <c r="I10" s="9">
        <f t="shared" si="13"/>
        <v>0.37499999999999994</v>
      </c>
      <c r="J10" s="9">
        <f t="shared" si="14"/>
        <v>0.37708333333333327</v>
      </c>
      <c r="K10" s="9">
        <v>0.34027777777777773</v>
      </c>
      <c r="L10" s="6">
        <v>8</v>
      </c>
      <c r="M10" s="10">
        <v>0.3888888888888889</v>
      </c>
      <c r="N10" s="10">
        <f t="shared" si="1"/>
        <v>0.39027777777777778</v>
      </c>
      <c r="O10" s="10">
        <f t="shared" si="2"/>
        <v>0.3923611111111111</v>
      </c>
      <c r="P10" s="10">
        <f t="shared" si="3"/>
        <v>0.39583333333333331</v>
      </c>
      <c r="Q10" s="10">
        <f t="shared" si="3"/>
        <v>0.39930555555555552</v>
      </c>
      <c r="R10" s="10">
        <f t="shared" si="4"/>
        <v>0.43402777777777773</v>
      </c>
      <c r="S10" s="10">
        <f t="shared" si="5"/>
        <v>0.43749999999999994</v>
      </c>
      <c r="T10" s="10">
        <f t="shared" si="5"/>
        <v>0.44097222222222215</v>
      </c>
      <c r="U10" s="10">
        <f t="shared" si="6"/>
        <v>0.44583333333333325</v>
      </c>
      <c r="V10" s="10">
        <f t="shared" si="7"/>
        <v>0.44791666666666657</v>
      </c>
    </row>
    <row r="11" spans="1:22" x14ac:dyDescent="0.3">
      <c r="A11" s="56"/>
      <c r="B11" s="9">
        <v>0.34722222222222227</v>
      </c>
      <c r="C11" s="9">
        <f t="shared" si="8"/>
        <v>0.34930555555555559</v>
      </c>
      <c r="D11" s="9">
        <f t="shared" si="9"/>
        <v>0.35555555555555557</v>
      </c>
      <c r="E11" s="9">
        <f t="shared" si="10"/>
        <v>0.3611111111111111</v>
      </c>
      <c r="F11" s="9">
        <f t="shared" si="11"/>
        <v>0.36458333333333331</v>
      </c>
      <c r="G11" s="9">
        <f t="shared" si="12"/>
        <v>0.39583333333333331</v>
      </c>
      <c r="H11" s="9">
        <f t="shared" si="13"/>
        <v>0.39930555555555552</v>
      </c>
      <c r="I11" s="9">
        <f t="shared" si="13"/>
        <v>0.40277777777777773</v>
      </c>
      <c r="J11" s="9">
        <f t="shared" si="14"/>
        <v>0.40486111111111106</v>
      </c>
      <c r="K11" s="9">
        <f t="shared" si="14"/>
        <v>0.40694444444444439</v>
      </c>
      <c r="L11" s="6">
        <v>9</v>
      </c>
      <c r="M11" s="10">
        <v>0.41666666666666669</v>
      </c>
      <c r="N11" s="10">
        <f t="shared" si="1"/>
        <v>0.41805555555555557</v>
      </c>
      <c r="O11" s="10">
        <f t="shared" si="2"/>
        <v>0.4201388888888889</v>
      </c>
      <c r="P11" s="10">
        <f t="shared" si="3"/>
        <v>0.4236111111111111</v>
      </c>
      <c r="Q11" s="10">
        <f t="shared" si="3"/>
        <v>0.42708333333333331</v>
      </c>
      <c r="R11" s="10">
        <f t="shared" si="4"/>
        <v>0.46180555555555552</v>
      </c>
      <c r="S11" s="10">
        <f t="shared" si="5"/>
        <v>0.46527777777777773</v>
      </c>
      <c r="T11" s="10">
        <f t="shared" si="5"/>
        <v>0.46874999999999994</v>
      </c>
      <c r="U11" s="10">
        <f t="shared" si="6"/>
        <v>0.47361111111111104</v>
      </c>
      <c r="V11" s="10">
        <f t="shared" si="7"/>
        <v>0.47569444444444436</v>
      </c>
    </row>
    <row r="12" spans="1:22" x14ac:dyDescent="0.3">
      <c r="A12" s="56"/>
      <c r="B12" s="9">
        <v>0.375</v>
      </c>
      <c r="C12" s="9">
        <f t="shared" si="8"/>
        <v>0.37708333333333333</v>
      </c>
      <c r="D12" s="9">
        <f t="shared" si="9"/>
        <v>0.3833333333333333</v>
      </c>
      <c r="E12" s="9">
        <f t="shared" si="10"/>
        <v>0.38888888888888884</v>
      </c>
      <c r="F12" s="9">
        <f t="shared" si="11"/>
        <v>0.39236111111111105</v>
      </c>
      <c r="G12" s="9">
        <f t="shared" si="12"/>
        <v>0.42361111111111105</v>
      </c>
      <c r="H12" s="9">
        <f t="shared" si="13"/>
        <v>0.42708333333333326</v>
      </c>
      <c r="I12" s="9">
        <f t="shared" si="13"/>
        <v>0.43055555555555547</v>
      </c>
      <c r="J12" s="9">
        <f t="shared" si="14"/>
        <v>0.4326388888888888</v>
      </c>
      <c r="K12" s="9">
        <f t="shared" si="14"/>
        <v>0.43472222222222212</v>
      </c>
      <c r="L12" s="6">
        <v>10</v>
      </c>
      <c r="M12" s="10">
        <v>0.44444444444444442</v>
      </c>
      <c r="N12" s="10">
        <f t="shared" si="1"/>
        <v>0.4458333333333333</v>
      </c>
      <c r="O12" s="10">
        <f t="shared" si="2"/>
        <v>0.44791666666666663</v>
      </c>
      <c r="P12" s="10">
        <f t="shared" si="3"/>
        <v>0.45138888888888884</v>
      </c>
      <c r="Q12" s="10">
        <f t="shared" si="3"/>
        <v>0.45486111111111105</v>
      </c>
      <c r="R12" s="10">
        <f t="shared" si="4"/>
        <v>0.48958333333333326</v>
      </c>
      <c r="S12" s="10">
        <f t="shared" si="5"/>
        <v>0.49305555555555547</v>
      </c>
      <c r="T12" s="10">
        <f t="shared" si="5"/>
        <v>0.49652777777777768</v>
      </c>
      <c r="U12" s="10">
        <f t="shared" si="6"/>
        <v>0.50138888888888877</v>
      </c>
      <c r="V12" s="10">
        <f t="shared" si="7"/>
        <v>0.5034722222222221</v>
      </c>
    </row>
    <row r="13" spans="1:22" x14ac:dyDescent="0.3">
      <c r="A13" s="56"/>
      <c r="B13" s="9">
        <v>0.40277777777777773</v>
      </c>
      <c r="C13" s="9">
        <f t="shared" si="8"/>
        <v>0.40486111111111106</v>
      </c>
      <c r="D13" s="9">
        <f t="shared" si="9"/>
        <v>0.41111111111111104</v>
      </c>
      <c r="E13" s="9">
        <f t="shared" si="10"/>
        <v>0.41666666666666657</v>
      </c>
      <c r="F13" s="9">
        <f t="shared" si="11"/>
        <v>0.42013888888888878</v>
      </c>
      <c r="G13" s="9">
        <f t="shared" si="12"/>
        <v>0.45138888888888878</v>
      </c>
      <c r="H13" s="9">
        <f t="shared" si="13"/>
        <v>0.45486111111111099</v>
      </c>
      <c r="I13" s="9">
        <f t="shared" si="13"/>
        <v>0.4583333333333332</v>
      </c>
      <c r="J13" s="9">
        <f t="shared" si="14"/>
        <v>0.46041666666666653</v>
      </c>
      <c r="K13" s="9">
        <f t="shared" si="14"/>
        <v>0.46249999999999986</v>
      </c>
      <c r="L13" s="6">
        <v>11</v>
      </c>
      <c r="M13" s="10">
        <v>0.47222222222222227</v>
      </c>
      <c r="N13" s="10">
        <f t="shared" si="1"/>
        <v>0.47361111111111115</v>
      </c>
      <c r="O13" s="10">
        <f t="shared" si="2"/>
        <v>0.47569444444444448</v>
      </c>
      <c r="P13" s="10">
        <f t="shared" si="3"/>
        <v>0.47916666666666669</v>
      </c>
      <c r="Q13" s="10">
        <f t="shared" si="3"/>
        <v>0.4826388888888889</v>
      </c>
      <c r="R13" s="10">
        <f t="shared" si="4"/>
        <v>0.51736111111111116</v>
      </c>
      <c r="S13" s="10">
        <f t="shared" si="5"/>
        <v>0.52083333333333337</v>
      </c>
      <c r="T13" s="10">
        <f t="shared" si="5"/>
        <v>0.52430555555555558</v>
      </c>
      <c r="U13" s="10">
        <f t="shared" si="6"/>
        <v>0.52916666666666667</v>
      </c>
      <c r="V13" s="10">
        <f t="shared" si="7"/>
        <v>0.53125</v>
      </c>
    </row>
    <row r="14" spans="1:22" x14ac:dyDescent="0.3">
      <c r="A14" s="56"/>
      <c r="B14" s="9">
        <v>0.43055555555555558</v>
      </c>
      <c r="C14" s="9">
        <f t="shared" si="8"/>
        <v>0.43263888888888891</v>
      </c>
      <c r="D14" s="9">
        <f t="shared" si="9"/>
        <v>0.43888888888888888</v>
      </c>
      <c r="E14" s="9">
        <f t="shared" si="10"/>
        <v>0.44444444444444442</v>
      </c>
      <c r="F14" s="9">
        <f t="shared" si="11"/>
        <v>0.44791666666666663</v>
      </c>
      <c r="G14" s="9">
        <f t="shared" si="12"/>
        <v>0.47916666666666663</v>
      </c>
      <c r="H14" s="9">
        <f t="shared" si="13"/>
        <v>0.48263888888888884</v>
      </c>
      <c r="I14" s="9">
        <f t="shared" si="13"/>
        <v>0.48611111111111105</v>
      </c>
      <c r="J14" s="9">
        <f t="shared" si="14"/>
        <v>0.48819444444444438</v>
      </c>
      <c r="K14" s="9">
        <f t="shared" si="14"/>
        <v>0.4902777777777777</v>
      </c>
      <c r="L14" s="6">
        <v>12</v>
      </c>
      <c r="M14" s="10">
        <v>0.5</v>
      </c>
      <c r="N14" s="10">
        <f t="shared" si="1"/>
        <v>0.50138888888888888</v>
      </c>
      <c r="O14" s="10">
        <f t="shared" si="2"/>
        <v>0.50347222222222221</v>
      </c>
      <c r="P14" s="10">
        <f t="shared" si="3"/>
        <v>0.50694444444444442</v>
      </c>
      <c r="Q14" s="10">
        <f t="shared" si="3"/>
        <v>0.51041666666666663</v>
      </c>
      <c r="R14" s="10">
        <f t="shared" si="4"/>
        <v>0.54513888888888884</v>
      </c>
      <c r="S14" s="10">
        <f t="shared" si="5"/>
        <v>0.54861111111111105</v>
      </c>
      <c r="T14" s="10">
        <f t="shared" si="5"/>
        <v>0.55208333333333326</v>
      </c>
      <c r="U14" s="10">
        <f t="shared" si="6"/>
        <v>0.55694444444444435</v>
      </c>
      <c r="V14" s="10">
        <f t="shared" si="7"/>
        <v>0.55902777777777768</v>
      </c>
    </row>
    <row r="15" spans="1:22" x14ac:dyDescent="0.3">
      <c r="A15" s="56"/>
      <c r="B15" s="9">
        <v>0.4513888888888889</v>
      </c>
      <c r="C15" s="9">
        <f t="shared" si="8"/>
        <v>0.45347222222222222</v>
      </c>
      <c r="D15" s="9">
        <f t="shared" si="9"/>
        <v>0.4597222222222222</v>
      </c>
      <c r="E15" s="9">
        <f t="shared" si="10"/>
        <v>0.46527777777777773</v>
      </c>
      <c r="F15" s="9">
        <f t="shared" si="11"/>
        <v>0.46874999999999994</v>
      </c>
      <c r="G15" s="9">
        <f t="shared" si="12"/>
        <v>0.49999999999999994</v>
      </c>
      <c r="H15" s="9">
        <f t="shared" si="13"/>
        <v>0.50347222222222221</v>
      </c>
      <c r="I15" s="9">
        <f t="shared" si="13"/>
        <v>0.50694444444444442</v>
      </c>
      <c r="J15" s="9">
        <f t="shared" si="14"/>
        <v>0.50902777777777775</v>
      </c>
      <c r="K15" s="9">
        <f t="shared" si="14"/>
        <v>0.51111111111111107</v>
      </c>
      <c r="L15" s="6">
        <v>13</v>
      </c>
      <c r="M15" s="10">
        <v>0.52083333333333337</v>
      </c>
      <c r="N15" s="10">
        <f t="shared" si="1"/>
        <v>0.52222222222222225</v>
      </c>
      <c r="O15" s="10">
        <f t="shared" si="2"/>
        <v>0.52430555555555558</v>
      </c>
      <c r="P15" s="10">
        <f t="shared" si="3"/>
        <v>0.52777777777777779</v>
      </c>
      <c r="Q15" s="10">
        <f t="shared" si="3"/>
        <v>0.53125</v>
      </c>
      <c r="R15" s="10">
        <f t="shared" si="4"/>
        <v>0.56597222222222221</v>
      </c>
      <c r="S15" s="10">
        <f t="shared" si="5"/>
        <v>0.56944444444444442</v>
      </c>
      <c r="T15" s="10">
        <f t="shared" si="5"/>
        <v>0.57291666666666663</v>
      </c>
      <c r="U15" s="10">
        <f t="shared" si="6"/>
        <v>0.57777777777777772</v>
      </c>
      <c r="V15" s="10">
        <f t="shared" si="7"/>
        <v>0.57986111111111105</v>
      </c>
    </row>
    <row r="16" spans="1:22" x14ac:dyDescent="0.3">
      <c r="A16" s="56"/>
      <c r="B16" s="9">
        <v>0.47222222222222227</v>
      </c>
      <c r="C16" s="9">
        <f t="shared" si="8"/>
        <v>0.47430555555555559</v>
      </c>
      <c r="D16" s="9">
        <f t="shared" si="9"/>
        <v>0.48055555555555557</v>
      </c>
      <c r="E16" s="9">
        <f t="shared" si="10"/>
        <v>0.4861111111111111</v>
      </c>
      <c r="F16" s="9">
        <f t="shared" si="11"/>
        <v>0.48958333333333331</v>
      </c>
      <c r="G16" s="9">
        <f t="shared" si="12"/>
        <v>0.52083333333333326</v>
      </c>
      <c r="H16" s="9">
        <f t="shared" si="13"/>
        <v>0.52430555555555547</v>
      </c>
      <c r="I16" s="9">
        <f t="shared" si="13"/>
        <v>0.52777777777777768</v>
      </c>
      <c r="J16" s="9">
        <f t="shared" si="14"/>
        <v>0.52986111111111101</v>
      </c>
      <c r="K16" s="9">
        <f t="shared" si="14"/>
        <v>0.53194444444444433</v>
      </c>
      <c r="L16" s="6">
        <v>14</v>
      </c>
      <c r="M16" s="10">
        <v>0.54166666666666663</v>
      </c>
      <c r="N16" s="10">
        <f t="shared" si="1"/>
        <v>0.54305555555555551</v>
      </c>
      <c r="O16" s="10">
        <f t="shared" si="2"/>
        <v>0.54513888888888884</v>
      </c>
      <c r="P16" s="10">
        <f t="shared" si="3"/>
        <v>0.54861111111111105</v>
      </c>
      <c r="Q16" s="10">
        <f t="shared" si="3"/>
        <v>0.55208333333333326</v>
      </c>
      <c r="R16" s="10">
        <f t="shared" si="4"/>
        <v>0.58680555555555547</v>
      </c>
      <c r="S16" s="10">
        <f t="shared" si="5"/>
        <v>0.59027777777777768</v>
      </c>
      <c r="T16" s="10">
        <f t="shared" si="5"/>
        <v>0.59374999999999989</v>
      </c>
      <c r="U16" s="10">
        <f t="shared" si="6"/>
        <v>0.59861111111111098</v>
      </c>
      <c r="V16" s="10">
        <f t="shared" si="7"/>
        <v>0.60069444444444431</v>
      </c>
    </row>
    <row r="17" spans="1:22" x14ac:dyDescent="0.3">
      <c r="A17" s="56"/>
      <c r="B17" s="9">
        <v>0.49305555555555558</v>
      </c>
      <c r="C17" s="9">
        <f t="shared" si="8"/>
        <v>0.49513888888888891</v>
      </c>
      <c r="D17" s="9">
        <f t="shared" si="9"/>
        <v>0.50138888888888888</v>
      </c>
      <c r="E17" s="9">
        <f t="shared" si="10"/>
        <v>0.50694444444444442</v>
      </c>
      <c r="F17" s="9">
        <f t="shared" si="11"/>
        <v>0.51041666666666663</v>
      </c>
      <c r="G17" s="9">
        <f t="shared" si="12"/>
        <v>0.54166666666666663</v>
      </c>
      <c r="H17" s="9">
        <f t="shared" si="13"/>
        <v>0.54513888888888884</v>
      </c>
      <c r="I17" s="9">
        <f t="shared" si="13"/>
        <v>0.54861111111111105</v>
      </c>
      <c r="J17" s="9">
        <f t="shared" si="14"/>
        <v>0.55069444444444438</v>
      </c>
      <c r="K17" s="9">
        <f t="shared" si="14"/>
        <v>0.5527777777777777</v>
      </c>
      <c r="L17" s="6">
        <v>15</v>
      </c>
      <c r="M17" s="10">
        <v>0.56597222222222221</v>
      </c>
      <c r="N17" s="10">
        <f t="shared" si="1"/>
        <v>0.56736111111111109</v>
      </c>
      <c r="O17" s="10">
        <f t="shared" si="2"/>
        <v>0.56944444444444442</v>
      </c>
      <c r="P17" s="10">
        <f t="shared" si="3"/>
        <v>0.57291666666666663</v>
      </c>
      <c r="Q17" s="10">
        <f t="shared" si="3"/>
        <v>0.57638888888888884</v>
      </c>
      <c r="R17" s="10">
        <f t="shared" si="4"/>
        <v>0.61111111111111105</v>
      </c>
      <c r="S17" s="10">
        <f t="shared" si="5"/>
        <v>0.61458333333333326</v>
      </c>
      <c r="T17" s="10">
        <f t="shared" si="5"/>
        <v>0.61805555555555547</v>
      </c>
      <c r="U17" s="10">
        <f t="shared" si="6"/>
        <v>0.62291666666666656</v>
      </c>
      <c r="V17" s="10">
        <f t="shared" si="7"/>
        <v>0.62499999999999989</v>
      </c>
    </row>
    <row r="18" spans="1:22" x14ac:dyDescent="0.3">
      <c r="A18" s="56"/>
      <c r="B18" s="9">
        <v>0.52083333333333337</v>
      </c>
      <c r="C18" s="9">
        <f t="shared" si="8"/>
        <v>0.5229166666666667</v>
      </c>
      <c r="D18" s="9">
        <f t="shared" si="9"/>
        <v>0.52916666666666667</v>
      </c>
      <c r="E18" s="9">
        <f t="shared" si="10"/>
        <v>0.53472222222222221</v>
      </c>
      <c r="F18" s="9">
        <f t="shared" si="11"/>
        <v>0.53819444444444442</v>
      </c>
      <c r="G18" s="9">
        <f t="shared" si="12"/>
        <v>0.56944444444444442</v>
      </c>
      <c r="H18" s="9">
        <f t="shared" si="13"/>
        <v>0.57291666666666663</v>
      </c>
      <c r="I18" s="9">
        <f t="shared" si="13"/>
        <v>0.57638888888888884</v>
      </c>
      <c r="J18" s="9">
        <f t="shared" si="14"/>
        <v>0.57847222222222217</v>
      </c>
      <c r="K18" s="9">
        <f t="shared" si="14"/>
        <v>0.58055555555555549</v>
      </c>
      <c r="L18" s="6">
        <v>16</v>
      </c>
      <c r="M18" s="10">
        <v>0.59027777777777779</v>
      </c>
      <c r="N18" s="10">
        <f t="shared" si="1"/>
        <v>0.59166666666666667</v>
      </c>
      <c r="O18" s="10">
        <f t="shared" si="2"/>
        <v>0.59375</v>
      </c>
      <c r="P18" s="10">
        <f t="shared" si="3"/>
        <v>0.59722222222222221</v>
      </c>
      <c r="Q18" s="10">
        <f t="shared" si="3"/>
        <v>0.60069444444444442</v>
      </c>
      <c r="R18" s="10">
        <f t="shared" si="4"/>
        <v>0.63541666666666663</v>
      </c>
      <c r="S18" s="10">
        <f t="shared" si="5"/>
        <v>0.63888888888888884</v>
      </c>
      <c r="T18" s="10">
        <f t="shared" si="5"/>
        <v>0.64236111111111105</v>
      </c>
      <c r="U18" s="10">
        <f t="shared" si="6"/>
        <v>0.64722222222222214</v>
      </c>
      <c r="V18" s="10">
        <f t="shared" si="7"/>
        <v>0.64930555555555547</v>
      </c>
    </row>
    <row r="19" spans="1:22" x14ac:dyDescent="0.3">
      <c r="A19" s="56"/>
      <c r="B19" s="9">
        <v>0.54861111111111105</v>
      </c>
      <c r="C19" s="9">
        <f t="shared" si="8"/>
        <v>0.55069444444444438</v>
      </c>
      <c r="D19" s="9">
        <f t="shared" si="9"/>
        <v>0.55694444444444435</v>
      </c>
      <c r="E19" s="9">
        <f t="shared" si="10"/>
        <v>0.56249999999999989</v>
      </c>
      <c r="F19" s="9">
        <f t="shared" si="11"/>
        <v>0.5659722222222221</v>
      </c>
      <c r="G19" s="9">
        <f t="shared" si="12"/>
        <v>0.5972222222222221</v>
      </c>
      <c r="H19" s="9">
        <f t="shared" si="13"/>
        <v>0.60069444444444431</v>
      </c>
      <c r="I19" s="9">
        <f t="shared" si="13"/>
        <v>0.60416666666666652</v>
      </c>
      <c r="J19" s="9">
        <f t="shared" si="14"/>
        <v>0.60624999999999984</v>
      </c>
      <c r="K19" s="9">
        <f t="shared" si="14"/>
        <v>0.60833333333333317</v>
      </c>
      <c r="L19" s="6">
        <v>17</v>
      </c>
      <c r="M19" s="10">
        <v>0.61458333333333337</v>
      </c>
      <c r="N19" s="10">
        <f t="shared" si="1"/>
        <v>0.61597222222222225</v>
      </c>
      <c r="O19" s="10">
        <f t="shared" si="2"/>
        <v>0.61805555555555558</v>
      </c>
      <c r="P19" s="10">
        <f t="shared" si="3"/>
        <v>0.62152777777777779</v>
      </c>
      <c r="Q19" s="10">
        <f t="shared" si="3"/>
        <v>0.625</v>
      </c>
      <c r="R19" s="10">
        <f t="shared" si="4"/>
        <v>0.65972222222222221</v>
      </c>
      <c r="S19" s="10">
        <f t="shared" si="5"/>
        <v>0.66319444444444442</v>
      </c>
      <c r="T19" s="10">
        <f t="shared" si="5"/>
        <v>0.66666666666666663</v>
      </c>
      <c r="U19" s="10">
        <f t="shared" si="6"/>
        <v>0.67152777777777772</v>
      </c>
      <c r="V19" s="10">
        <f t="shared" si="7"/>
        <v>0.67361111111111105</v>
      </c>
    </row>
    <row r="20" spans="1:22" x14ac:dyDescent="0.3">
      <c r="A20" s="56"/>
      <c r="B20" s="9">
        <v>0.57638888888888895</v>
      </c>
      <c r="C20" s="9">
        <f t="shared" si="8"/>
        <v>0.57847222222222228</v>
      </c>
      <c r="D20" s="9">
        <f t="shared" si="9"/>
        <v>0.58472222222222225</v>
      </c>
      <c r="E20" s="9">
        <f t="shared" si="10"/>
        <v>0.59027777777777779</v>
      </c>
      <c r="F20" s="9">
        <f t="shared" si="11"/>
        <v>0.59375</v>
      </c>
      <c r="G20" s="9">
        <f t="shared" si="12"/>
        <v>0.625</v>
      </c>
      <c r="H20" s="9">
        <f t="shared" si="13"/>
        <v>0.62847222222222221</v>
      </c>
      <c r="I20" s="9">
        <f t="shared" si="13"/>
        <v>0.63194444444444442</v>
      </c>
      <c r="J20" s="9">
        <f t="shared" si="14"/>
        <v>0.63402777777777775</v>
      </c>
      <c r="K20" s="9">
        <f t="shared" si="14"/>
        <v>0.63611111111111107</v>
      </c>
      <c r="L20" s="6">
        <v>18</v>
      </c>
      <c r="M20" s="10">
        <v>0.63888888888888895</v>
      </c>
      <c r="N20" s="10">
        <f t="shared" si="1"/>
        <v>0.64027777777777783</v>
      </c>
      <c r="O20" s="10">
        <f t="shared" si="2"/>
        <v>0.64236111111111116</v>
      </c>
      <c r="P20" s="10">
        <f t="shared" si="3"/>
        <v>0.64583333333333337</v>
      </c>
      <c r="Q20" s="10">
        <f t="shared" si="3"/>
        <v>0.64930555555555558</v>
      </c>
      <c r="R20" s="10">
        <f t="shared" si="4"/>
        <v>0.68402777777777779</v>
      </c>
      <c r="S20" s="10">
        <f t="shared" si="5"/>
        <v>0.6875</v>
      </c>
      <c r="T20" s="10">
        <f t="shared" si="5"/>
        <v>0.69097222222222221</v>
      </c>
      <c r="U20" s="10">
        <f t="shared" si="6"/>
        <v>0.6958333333333333</v>
      </c>
      <c r="V20" s="10">
        <f t="shared" si="7"/>
        <v>0.69791666666666663</v>
      </c>
    </row>
    <row r="21" spans="1:22" x14ac:dyDescent="0.3">
      <c r="A21" s="56"/>
      <c r="B21" s="9">
        <v>0.59722222222222221</v>
      </c>
      <c r="C21" s="9">
        <f t="shared" si="8"/>
        <v>0.59930555555555554</v>
      </c>
      <c r="D21" s="9">
        <f t="shared" si="9"/>
        <v>0.60555555555555551</v>
      </c>
      <c r="E21" s="9">
        <f t="shared" si="10"/>
        <v>0.61111111111111105</v>
      </c>
      <c r="F21" s="9">
        <f t="shared" si="11"/>
        <v>0.61458333333333326</v>
      </c>
      <c r="G21" s="9">
        <f t="shared" si="12"/>
        <v>0.64583333333333326</v>
      </c>
      <c r="H21" s="9">
        <f t="shared" si="13"/>
        <v>0.64930555555555547</v>
      </c>
      <c r="I21" s="9">
        <f t="shared" si="13"/>
        <v>0.65277777777777768</v>
      </c>
      <c r="J21" s="9">
        <f t="shared" si="14"/>
        <v>0.65486111111111101</v>
      </c>
      <c r="K21" s="9">
        <f t="shared" si="14"/>
        <v>0.65694444444444433</v>
      </c>
      <c r="L21" s="6">
        <v>19</v>
      </c>
      <c r="M21" s="10">
        <v>0.66319444444444442</v>
      </c>
      <c r="N21" s="10">
        <f t="shared" si="1"/>
        <v>0.6645833333333333</v>
      </c>
      <c r="O21" s="10">
        <f t="shared" si="2"/>
        <v>0.66666666666666663</v>
      </c>
      <c r="P21" s="10">
        <f t="shared" si="3"/>
        <v>0.67013888888888884</v>
      </c>
      <c r="Q21" s="10">
        <f t="shared" si="3"/>
        <v>0.67361111111111105</v>
      </c>
      <c r="R21" s="10">
        <f t="shared" si="4"/>
        <v>0.70833333333333326</v>
      </c>
      <c r="S21" s="10">
        <f t="shared" si="5"/>
        <v>0.71180555555555547</v>
      </c>
      <c r="T21" s="10">
        <f t="shared" si="5"/>
        <v>0.71527777777777768</v>
      </c>
      <c r="U21" s="10">
        <f t="shared" si="6"/>
        <v>0.72013888888888877</v>
      </c>
      <c r="V21" s="10">
        <f t="shared" si="7"/>
        <v>0.7222222222222221</v>
      </c>
    </row>
    <row r="22" spans="1:22" x14ac:dyDescent="0.3">
      <c r="A22" s="56"/>
      <c r="B22" s="9">
        <v>0.61805555555555558</v>
      </c>
      <c r="C22" s="9">
        <f t="shared" si="8"/>
        <v>0.62013888888888891</v>
      </c>
      <c r="D22" s="9">
        <f t="shared" si="9"/>
        <v>0.62638888888888888</v>
      </c>
      <c r="E22" s="9">
        <f t="shared" si="10"/>
        <v>0.63194444444444442</v>
      </c>
      <c r="F22" s="9">
        <f t="shared" si="11"/>
        <v>0.63541666666666663</v>
      </c>
      <c r="G22" s="9">
        <f t="shared" si="12"/>
        <v>0.66666666666666663</v>
      </c>
      <c r="H22" s="9">
        <f t="shared" si="13"/>
        <v>0.67013888888888884</v>
      </c>
      <c r="I22" s="9">
        <f t="shared" si="13"/>
        <v>0.67361111111111105</v>
      </c>
      <c r="J22" s="9">
        <f t="shared" si="14"/>
        <v>0.67569444444444438</v>
      </c>
      <c r="K22" s="9">
        <f t="shared" si="14"/>
        <v>0.6777777777777777</v>
      </c>
      <c r="L22" s="6">
        <v>20</v>
      </c>
      <c r="M22" s="10">
        <v>0.6875</v>
      </c>
      <c r="N22" s="10">
        <f t="shared" si="1"/>
        <v>0.68888888888888888</v>
      </c>
      <c r="O22" s="10">
        <f t="shared" si="2"/>
        <v>0.69097222222222221</v>
      </c>
      <c r="P22" s="10">
        <f t="shared" si="3"/>
        <v>0.69444444444444442</v>
      </c>
      <c r="Q22" s="10">
        <f t="shared" si="3"/>
        <v>0.69791666666666663</v>
      </c>
      <c r="R22" s="10">
        <f t="shared" si="4"/>
        <v>0.73263888888888884</v>
      </c>
      <c r="S22" s="10">
        <f t="shared" si="5"/>
        <v>0.73611111111111105</v>
      </c>
      <c r="T22" s="10">
        <f t="shared" si="5"/>
        <v>0.73958333333333326</v>
      </c>
      <c r="U22" s="10">
        <f t="shared" si="6"/>
        <v>0.74444444444444435</v>
      </c>
      <c r="V22" s="10">
        <f t="shared" si="7"/>
        <v>0.74652777777777768</v>
      </c>
    </row>
    <row r="23" spans="1:22" x14ac:dyDescent="0.3">
      <c r="A23" s="56"/>
      <c r="B23" s="9">
        <v>0.63888888888888895</v>
      </c>
      <c r="C23" s="9">
        <f t="shared" si="8"/>
        <v>0.64097222222222228</v>
      </c>
      <c r="D23" s="9">
        <f t="shared" si="9"/>
        <v>0.64722222222222225</v>
      </c>
      <c r="E23" s="9">
        <f t="shared" si="10"/>
        <v>0.65277777777777779</v>
      </c>
      <c r="F23" s="9">
        <f t="shared" si="11"/>
        <v>0.65625</v>
      </c>
      <c r="G23" s="9">
        <f t="shared" si="12"/>
        <v>0.6875</v>
      </c>
      <c r="H23" s="9">
        <f t="shared" si="13"/>
        <v>0.69097222222222221</v>
      </c>
      <c r="I23" s="9">
        <f t="shared" si="13"/>
        <v>0.69444444444444442</v>
      </c>
      <c r="J23" s="9">
        <f t="shared" si="14"/>
        <v>0.69652777777777775</v>
      </c>
      <c r="K23" s="9">
        <f t="shared" si="14"/>
        <v>0.69861111111111107</v>
      </c>
      <c r="L23" s="6">
        <v>21</v>
      </c>
      <c r="M23" s="10">
        <v>0.70833333333333337</v>
      </c>
      <c r="N23" s="10">
        <f t="shared" si="1"/>
        <v>0.70972222222222225</v>
      </c>
      <c r="O23" s="10">
        <f t="shared" si="2"/>
        <v>0.71180555555555558</v>
      </c>
      <c r="P23" s="10">
        <f t="shared" si="3"/>
        <v>0.71527777777777779</v>
      </c>
      <c r="Q23" s="10">
        <f t="shared" si="3"/>
        <v>0.71875</v>
      </c>
      <c r="R23" s="10">
        <f t="shared" si="4"/>
        <v>0.75347222222222221</v>
      </c>
      <c r="S23" s="10">
        <f t="shared" si="5"/>
        <v>0.75694444444444442</v>
      </c>
      <c r="T23" s="10">
        <f t="shared" si="5"/>
        <v>0.76041666666666663</v>
      </c>
      <c r="U23" s="10">
        <f t="shared" si="6"/>
        <v>0.76527777777777772</v>
      </c>
      <c r="V23" s="10">
        <f t="shared" si="7"/>
        <v>0.76736111111111105</v>
      </c>
    </row>
    <row r="24" spans="1:22" x14ac:dyDescent="0.3">
      <c r="A24" s="56"/>
      <c r="B24" s="9">
        <v>0.66666666666666663</v>
      </c>
      <c r="C24" s="9">
        <f t="shared" si="8"/>
        <v>0.66874999999999996</v>
      </c>
      <c r="D24" s="9">
        <f t="shared" si="9"/>
        <v>0.67499999999999993</v>
      </c>
      <c r="E24" s="9">
        <f t="shared" si="10"/>
        <v>0.68055555555555547</v>
      </c>
      <c r="F24" s="9">
        <f t="shared" si="11"/>
        <v>0.68402777777777768</v>
      </c>
      <c r="G24" s="9">
        <f t="shared" si="12"/>
        <v>0.71527777777777768</v>
      </c>
      <c r="H24" s="9">
        <f t="shared" si="13"/>
        <v>0.71874999999999989</v>
      </c>
      <c r="I24" s="9">
        <f t="shared" si="13"/>
        <v>0.7222222222222221</v>
      </c>
      <c r="J24" s="9">
        <f t="shared" si="14"/>
        <v>0.72430555555555542</v>
      </c>
      <c r="K24" s="9">
        <f t="shared" si="14"/>
        <v>0.72638888888888875</v>
      </c>
      <c r="L24" s="6">
        <v>22</v>
      </c>
      <c r="M24" s="10">
        <v>0.73611111111111116</v>
      </c>
      <c r="N24" s="10">
        <f t="shared" si="1"/>
        <v>0.73750000000000004</v>
      </c>
      <c r="O24" s="10">
        <f t="shared" si="2"/>
        <v>0.73958333333333337</v>
      </c>
      <c r="P24" s="10">
        <f t="shared" si="3"/>
        <v>0.74305555555555558</v>
      </c>
      <c r="Q24" s="10">
        <f t="shared" si="3"/>
        <v>0.74652777777777779</v>
      </c>
      <c r="R24" s="10">
        <f t="shared" si="4"/>
        <v>0.78125</v>
      </c>
      <c r="S24" s="10">
        <f t="shared" si="5"/>
        <v>0.78472222222222221</v>
      </c>
      <c r="T24" s="10">
        <f t="shared" si="5"/>
        <v>0.78819444444444442</v>
      </c>
      <c r="U24" s="10">
        <f t="shared" si="6"/>
        <v>0.79305555555555551</v>
      </c>
      <c r="V24" s="10">
        <f t="shared" si="7"/>
        <v>0.79513888888888884</v>
      </c>
    </row>
    <row r="25" spans="1:22" x14ac:dyDescent="0.3">
      <c r="A25" s="56"/>
      <c r="B25" s="9">
        <v>0.69444444444444453</v>
      </c>
      <c r="C25" s="9">
        <f t="shared" si="8"/>
        <v>0.69652777777777786</v>
      </c>
      <c r="D25" s="9">
        <f t="shared" si="9"/>
        <v>0.70277777777777783</v>
      </c>
      <c r="E25" s="9">
        <f t="shared" si="10"/>
        <v>0.70833333333333337</v>
      </c>
      <c r="F25" s="9">
        <f t="shared" si="11"/>
        <v>0.71180555555555558</v>
      </c>
      <c r="G25" s="9">
        <f t="shared" si="12"/>
        <v>0.74305555555555558</v>
      </c>
      <c r="H25" s="9">
        <f t="shared" si="13"/>
        <v>0.74652777777777779</v>
      </c>
      <c r="I25" s="9">
        <f t="shared" si="13"/>
        <v>0.75</v>
      </c>
      <c r="J25" s="9">
        <f t="shared" si="14"/>
        <v>0.75208333333333333</v>
      </c>
      <c r="K25" s="9">
        <f t="shared" si="14"/>
        <v>0.75416666666666665</v>
      </c>
      <c r="L25" s="6">
        <v>23</v>
      </c>
      <c r="M25" s="10">
        <v>0.76388888888888884</v>
      </c>
      <c r="N25" s="10">
        <f t="shared" si="1"/>
        <v>0.76527777777777772</v>
      </c>
      <c r="O25" s="10">
        <f t="shared" si="2"/>
        <v>0.76736111111111105</v>
      </c>
      <c r="P25" s="10">
        <f t="shared" si="3"/>
        <v>0.77083333333333326</v>
      </c>
      <c r="Q25" s="10">
        <f t="shared" si="3"/>
        <v>0.77430555555555547</v>
      </c>
      <c r="R25" s="10">
        <f t="shared" si="4"/>
        <v>0.80902777777777768</v>
      </c>
      <c r="S25" s="10">
        <f t="shared" si="5"/>
        <v>0.81249999999999989</v>
      </c>
      <c r="T25" s="10">
        <f t="shared" si="5"/>
        <v>0.8159722222222221</v>
      </c>
      <c r="U25" s="10">
        <f t="shared" si="6"/>
        <v>0.82083333333333319</v>
      </c>
      <c r="V25" s="10">
        <f t="shared" si="7"/>
        <v>0.82291666666666652</v>
      </c>
    </row>
    <row r="26" spans="1:22" x14ac:dyDescent="0.3">
      <c r="A26" s="56"/>
      <c r="B26" s="9">
        <v>0.72222222222222221</v>
      </c>
      <c r="C26" s="9">
        <f t="shared" si="8"/>
        <v>0.72430555555555554</v>
      </c>
      <c r="D26" s="9">
        <f t="shared" si="9"/>
        <v>0.73055555555555551</v>
      </c>
      <c r="E26" s="9">
        <f t="shared" si="10"/>
        <v>0.73611111111111105</v>
      </c>
      <c r="F26" s="9">
        <f t="shared" si="11"/>
        <v>0.73958333333333326</v>
      </c>
      <c r="G26" s="9">
        <f t="shared" si="12"/>
        <v>0.77083333333333326</v>
      </c>
      <c r="H26" s="9">
        <f t="shared" si="13"/>
        <v>0.77430555555555547</v>
      </c>
      <c r="I26" s="9">
        <f t="shared" si="13"/>
        <v>0.77777777777777768</v>
      </c>
      <c r="J26" s="9">
        <f t="shared" si="14"/>
        <v>0.77986111111111101</v>
      </c>
      <c r="K26" s="9">
        <f t="shared" si="14"/>
        <v>0.78194444444444433</v>
      </c>
      <c r="L26" s="6">
        <v>24</v>
      </c>
      <c r="M26" s="10">
        <v>0.79166666666666663</v>
      </c>
      <c r="N26" s="10">
        <f t="shared" si="1"/>
        <v>0.79305555555555551</v>
      </c>
      <c r="O26" s="10">
        <f t="shared" si="2"/>
        <v>0.79513888888888884</v>
      </c>
      <c r="P26" s="10">
        <f t="shared" si="3"/>
        <v>0.79861111111111105</v>
      </c>
      <c r="Q26" s="10">
        <f t="shared" si="3"/>
        <v>0.80208333333333326</v>
      </c>
      <c r="R26" s="10">
        <f t="shared" si="4"/>
        <v>0.83680555555555547</v>
      </c>
      <c r="S26" s="10">
        <f t="shared" si="5"/>
        <v>0.84027777777777768</v>
      </c>
      <c r="T26" s="10">
        <f t="shared" si="5"/>
        <v>0.84374999999999989</v>
      </c>
      <c r="U26" s="10">
        <f t="shared" si="6"/>
        <v>0.84861111111111098</v>
      </c>
      <c r="V26" s="10">
        <f t="shared" si="7"/>
        <v>0.85069444444444431</v>
      </c>
    </row>
    <row r="27" spans="1:22" x14ac:dyDescent="0.3">
      <c r="A27" s="56"/>
      <c r="B27" s="9">
        <v>0.74652777777777779</v>
      </c>
      <c r="C27" s="9">
        <f t="shared" si="8"/>
        <v>0.74861111111111112</v>
      </c>
      <c r="D27" s="9">
        <f t="shared" si="9"/>
        <v>0.75486111111111109</v>
      </c>
      <c r="E27" s="9">
        <f t="shared" si="10"/>
        <v>0.76041666666666663</v>
      </c>
      <c r="F27" s="9">
        <f t="shared" si="11"/>
        <v>0.76388888888888884</v>
      </c>
      <c r="G27" s="9">
        <f t="shared" si="12"/>
        <v>0.79513888888888884</v>
      </c>
      <c r="H27" s="9">
        <f t="shared" si="13"/>
        <v>0.79861111111111105</v>
      </c>
      <c r="I27" s="9">
        <f t="shared" si="13"/>
        <v>0.80208333333333326</v>
      </c>
      <c r="J27" s="9">
        <f t="shared" si="14"/>
        <v>0.80416666666666659</v>
      </c>
      <c r="K27" s="9">
        <f t="shared" si="14"/>
        <v>0.80624999999999991</v>
      </c>
      <c r="L27" s="6">
        <v>25</v>
      </c>
      <c r="M27" s="10">
        <v>0.81597222222222221</v>
      </c>
      <c r="N27" s="10">
        <f t="shared" si="1"/>
        <v>0.81736111111111109</v>
      </c>
      <c r="O27" s="10">
        <f t="shared" si="2"/>
        <v>0.81944444444444442</v>
      </c>
      <c r="P27" s="10">
        <f t="shared" si="3"/>
        <v>0.82291666666666663</v>
      </c>
      <c r="Q27" s="10">
        <f t="shared" si="3"/>
        <v>0.82638888888888884</v>
      </c>
      <c r="R27" s="10">
        <f t="shared" si="4"/>
        <v>0.86111111111111105</v>
      </c>
      <c r="S27" s="10">
        <f t="shared" si="5"/>
        <v>0.86458333333333326</v>
      </c>
      <c r="T27" s="10">
        <f t="shared" si="5"/>
        <v>0.86805555555555547</v>
      </c>
      <c r="U27" s="10">
        <f t="shared" si="6"/>
        <v>0.87291666666666656</v>
      </c>
      <c r="V27" s="10">
        <f t="shared" si="7"/>
        <v>0.87499999999999989</v>
      </c>
    </row>
    <row r="28" spans="1:22" x14ac:dyDescent="0.3">
      <c r="A28" s="56"/>
      <c r="B28" s="9">
        <v>0.77083333333333337</v>
      </c>
      <c r="C28" s="9">
        <f t="shared" si="8"/>
        <v>0.7729166666666667</v>
      </c>
      <c r="D28" s="9">
        <f t="shared" si="9"/>
        <v>0.77916666666666667</v>
      </c>
      <c r="E28" s="9">
        <f t="shared" si="10"/>
        <v>0.78472222222222221</v>
      </c>
      <c r="F28" s="9">
        <f t="shared" si="11"/>
        <v>0.78819444444444442</v>
      </c>
      <c r="G28" s="9">
        <f t="shared" si="12"/>
        <v>0.81944444444444442</v>
      </c>
      <c r="H28" s="9">
        <f t="shared" si="13"/>
        <v>0.82291666666666663</v>
      </c>
      <c r="I28" s="9">
        <f t="shared" si="13"/>
        <v>0.82638888888888884</v>
      </c>
      <c r="J28" s="9">
        <f t="shared" si="14"/>
        <v>0.82847222222222217</v>
      </c>
      <c r="K28" s="9">
        <f t="shared" si="14"/>
        <v>0.83055555555555549</v>
      </c>
      <c r="L28" s="6">
        <v>26</v>
      </c>
      <c r="M28" s="10">
        <v>0.84027777777777779</v>
      </c>
      <c r="N28" s="10">
        <f t="shared" si="1"/>
        <v>0.84166666666666667</v>
      </c>
      <c r="O28" s="10">
        <f t="shared" si="2"/>
        <v>0.84375</v>
      </c>
      <c r="P28" s="10">
        <f t="shared" si="3"/>
        <v>0.84722222222222221</v>
      </c>
      <c r="Q28" s="10">
        <f t="shared" si="3"/>
        <v>0.85069444444444442</v>
      </c>
      <c r="R28" s="10">
        <f t="shared" si="4"/>
        <v>0.88541666666666663</v>
      </c>
      <c r="S28" s="10">
        <f t="shared" si="5"/>
        <v>0.88888888888888884</v>
      </c>
      <c r="T28" s="10">
        <f t="shared" si="5"/>
        <v>0.89236111111111105</v>
      </c>
      <c r="U28" s="10">
        <f t="shared" si="6"/>
        <v>0.89722222222222214</v>
      </c>
      <c r="V28" s="10">
        <f t="shared" si="7"/>
        <v>0.89930555555555547</v>
      </c>
    </row>
    <row r="29" spans="1:22" x14ac:dyDescent="0.3">
      <c r="A29" s="56"/>
      <c r="B29" s="9">
        <v>0.79166666666666663</v>
      </c>
      <c r="C29" s="9">
        <f t="shared" si="8"/>
        <v>0.79374999999999996</v>
      </c>
      <c r="D29" s="9">
        <f t="shared" si="9"/>
        <v>0.79999999999999993</v>
      </c>
      <c r="E29" s="9">
        <f t="shared" si="10"/>
        <v>0.80555555555555547</v>
      </c>
      <c r="F29" s="9">
        <f t="shared" si="11"/>
        <v>0.80902777777777768</v>
      </c>
      <c r="G29" s="9">
        <f t="shared" si="12"/>
        <v>0.84027777777777768</v>
      </c>
      <c r="H29" s="9">
        <f t="shared" si="13"/>
        <v>0.84374999999999989</v>
      </c>
      <c r="I29" s="9">
        <f t="shared" si="13"/>
        <v>0.8472222222222221</v>
      </c>
      <c r="J29" s="9">
        <f t="shared" si="14"/>
        <v>0.84930555555555542</v>
      </c>
      <c r="K29" s="9">
        <f t="shared" si="14"/>
        <v>0.85138888888888875</v>
      </c>
      <c r="L29" s="6">
        <v>27</v>
      </c>
      <c r="M29" s="10">
        <v>0.86111111111111116</v>
      </c>
      <c r="N29" s="10">
        <f t="shared" si="1"/>
        <v>0.86250000000000004</v>
      </c>
      <c r="O29" s="10">
        <f t="shared" si="2"/>
        <v>0.86458333333333337</v>
      </c>
      <c r="P29" s="10">
        <f t="shared" si="3"/>
        <v>0.86805555555555558</v>
      </c>
      <c r="Q29" s="10">
        <f t="shared" si="3"/>
        <v>0.87152777777777779</v>
      </c>
      <c r="R29" s="10">
        <f t="shared" si="4"/>
        <v>0.90625</v>
      </c>
      <c r="S29" s="10">
        <f t="shared" si="5"/>
        <v>0.90972222222222221</v>
      </c>
      <c r="T29" s="10">
        <f t="shared" si="5"/>
        <v>0.91319444444444442</v>
      </c>
      <c r="U29" s="10">
        <f t="shared" si="6"/>
        <v>0.91805555555555551</v>
      </c>
      <c r="V29" s="10">
        <f t="shared" si="7"/>
        <v>0.92013888888888884</v>
      </c>
    </row>
    <row r="30" spans="1:22" x14ac:dyDescent="0.3">
      <c r="A30" s="56"/>
      <c r="B30" s="9">
        <v>0.8125</v>
      </c>
      <c r="C30" s="9">
        <f t="shared" si="8"/>
        <v>0.81458333333333333</v>
      </c>
      <c r="D30" s="9">
        <f t="shared" si="9"/>
        <v>0.8208333333333333</v>
      </c>
      <c r="E30" s="9">
        <f t="shared" si="10"/>
        <v>0.82638888888888884</v>
      </c>
      <c r="F30" s="9">
        <f t="shared" si="11"/>
        <v>0.82986111111111105</v>
      </c>
      <c r="G30" s="9">
        <f t="shared" si="12"/>
        <v>0.86111111111111105</v>
      </c>
      <c r="H30" s="9">
        <f t="shared" si="13"/>
        <v>0.86458333333333326</v>
      </c>
      <c r="I30" s="9">
        <f t="shared" si="13"/>
        <v>0.86805555555555547</v>
      </c>
      <c r="J30" s="9">
        <f t="shared" si="14"/>
        <v>0.8701388888888888</v>
      </c>
      <c r="K30" s="9">
        <f t="shared" si="14"/>
        <v>0.87222222222222212</v>
      </c>
      <c r="L30" s="6">
        <v>28</v>
      </c>
      <c r="M30" s="10">
        <v>0.88194444444444453</v>
      </c>
      <c r="N30" s="10">
        <f t="shared" si="1"/>
        <v>0.88333333333333341</v>
      </c>
      <c r="O30" s="10">
        <f t="shared" si="2"/>
        <v>0.88541666666666674</v>
      </c>
      <c r="P30" s="10">
        <f t="shared" si="3"/>
        <v>0.88888888888888895</v>
      </c>
      <c r="Q30" s="10">
        <f t="shared" si="3"/>
        <v>0.89236111111111116</v>
      </c>
      <c r="R30" s="10">
        <f t="shared" si="4"/>
        <v>0.92708333333333337</v>
      </c>
      <c r="S30" s="10">
        <f t="shared" si="5"/>
        <v>0.93055555555555558</v>
      </c>
      <c r="T30" s="10">
        <f t="shared" si="5"/>
        <v>0.93402777777777779</v>
      </c>
      <c r="U30" s="10">
        <f t="shared" si="6"/>
        <v>0.93888888888888888</v>
      </c>
      <c r="V30" s="10">
        <f t="shared" si="7"/>
        <v>0.94097222222222221</v>
      </c>
    </row>
    <row r="31" spans="1:22" x14ac:dyDescent="0.3">
      <c r="A31" s="56"/>
      <c r="B31" s="9">
        <v>0.83333333333333337</v>
      </c>
      <c r="C31" s="9">
        <f t="shared" si="8"/>
        <v>0.8354166666666667</v>
      </c>
      <c r="D31" s="9">
        <f t="shared" si="9"/>
        <v>0.84166666666666667</v>
      </c>
      <c r="E31" s="9">
        <f t="shared" si="10"/>
        <v>0.84722222222222221</v>
      </c>
      <c r="F31" s="9">
        <f t="shared" si="11"/>
        <v>0.85069444444444442</v>
      </c>
      <c r="G31" s="9">
        <f t="shared" si="12"/>
        <v>0.88194444444444442</v>
      </c>
      <c r="H31" s="9">
        <f t="shared" si="13"/>
        <v>0.88541666666666663</v>
      </c>
      <c r="I31" s="9">
        <f t="shared" si="13"/>
        <v>0.88888888888888884</v>
      </c>
      <c r="J31" s="9">
        <f t="shared" si="14"/>
        <v>0.89097222222222217</v>
      </c>
      <c r="K31" s="9">
        <f t="shared" si="14"/>
        <v>0.89305555555555549</v>
      </c>
      <c r="L31" s="6">
        <v>29</v>
      </c>
      <c r="M31" s="10">
        <v>0.90277777777777779</v>
      </c>
      <c r="N31" s="10">
        <f t="shared" si="1"/>
        <v>0.90416666666666667</v>
      </c>
      <c r="O31" s="10">
        <f t="shared" si="2"/>
        <v>0.90625</v>
      </c>
      <c r="P31" s="10">
        <f t="shared" si="3"/>
        <v>0.90972222222222221</v>
      </c>
      <c r="Q31" s="10">
        <f t="shared" si="3"/>
        <v>0.91319444444444442</v>
      </c>
      <c r="R31" s="10">
        <f t="shared" si="4"/>
        <v>0.94791666666666663</v>
      </c>
      <c r="S31" s="10">
        <f t="shared" si="5"/>
        <v>0.95138888888888884</v>
      </c>
      <c r="T31" s="10">
        <f t="shared" si="5"/>
        <v>0.95486111111111105</v>
      </c>
      <c r="U31" s="10">
        <f t="shared" si="6"/>
        <v>0.95972222222222214</v>
      </c>
      <c r="V31" s="10">
        <f t="shared" si="7"/>
        <v>0.96180555555555547</v>
      </c>
    </row>
    <row r="32" spans="1:22" x14ac:dyDescent="0.3">
      <c r="A32" s="56"/>
      <c r="B32" s="9">
        <v>0.86111111111111116</v>
      </c>
      <c r="C32" s="9">
        <f t="shared" si="8"/>
        <v>0.86319444444444449</v>
      </c>
      <c r="D32" s="9">
        <f t="shared" si="9"/>
        <v>0.86944444444444446</v>
      </c>
      <c r="E32" s="9">
        <f t="shared" si="10"/>
        <v>0.875</v>
      </c>
      <c r="F32" s="9">
        <f t="shared" si="11"/>
        <v>0.87847222222222221</v>
      </c>
      <c r="G32" s="9">
        <f t="shared" si="12"/>
        <v>0.90972222222222221</v>
      </c>
      <c r="H32" s="9">
        <f t="shared" si="13"/>
        <v>0.91319444444444442</v>
      </c>
      <c r="I32" s="9">
        <f t="shared" si="13"/>
        <v>0.91666666666666663</v>
      </c>
      <c r="J32" s="9">
        <f t="shared" si="14"/>
        <v>0.91874999999999996</v>
      </c>
      <c r="K32" s="9">
        <f t="shared" si="14"/>
        <v>0.92083333333333328</v>
      </c>
      <c r="L32" s="6">
        <v>30</v>
      </c>
      <c r="M32" s="10">
        <v>0.93055555555555547</v>
      </c>
      <c r="N32" s="10">
        <f t="shared" si="1"/>
        <v>0.93194444444444435</v>
      </c>
      <c r="O32" s="10">
        <f t="shared" si="2"/>
        <v>0.93402777777777768</v>
      </c>
      <c r="P32" s="10">
        <f t="shared" si="3"/>
        <v>0.93749999999999989</v>
      </c>
      <c r="Q32" s="10">
        <f t="shared" si="3"/>
        <v>0.9409722222222221</v>
      </c>
      <c r="R32" s="10">
        <f t="shared" si="4"/>
        <v>0.97569444444444431</v>
      </c>
      <c r="S32" s="10">
        <f t="shared" si="5"/>
        <v>0.97916666666666652</v>
      </c>
      <c r="T32" s="10">
        <f t="shared" si="5"/>
        <v>0.98263888888888873</v>
      </c>
      <c r="U32" s="10">
        <f t="shared" si="6"/>
        <v>0.98749999999999982</v>
      </c>
      <c r="V32" s="10">
        <f t="shared" si="7"/>
        <v>0.98958333333333315</v>
      </c>
    </row>
    <row r="33" spans="1:22" x14ac:dyDescent="0.3">
      <c r="A33" s="56"/>
      <c r="B33" s="9">
        <v>0.88888888888888884</v>
      </c>
      <c r="C33" s="9">
        <f t="shared" si="8"/>
        <v>0.89097222222222217</v>
      </c>
      <c r="D33" s="9">
        <f t="shared" si="9"/>
        <v>0.89722222222222214</v>
      </c>
      <c r="E33" s="9">
        <f t="shared" si="10"/>
        <v>0.90277777777777768</v>
      </c>
      <c r="F33" s="9">
        <f t="shared" si="11"/>
        <v>0.90624999999999989</v>
      </c>
      <c r="G33" s="9">
        <f t="shared" si="12"/>
        <v>0.93749999999999989</v>
      </c>
      <c r="H33" s="9">
        <f t="shared" si="13"/>
        <v>0.9409722222222221</v>
      </c>
      <c r="I33" s="9">
        <f t="shared" si="13"/>
        <v>0.94444444444444431</v>
      </c>
      <c r="J33" s="9">
        <f t="shared" si="14"/>
        <v>0.94652777777777763</v>
      </c>
      <c r="K33" s="9">
        <f t="shared" si="14"/>
        <v>0.94861111111111096</v>
      </c>
      <c r="L33" s="6">
        <v>31</v>
      </c>
      <c r="M33" s="10">
        <v>0.95833333333333337</v>
      </c>
      <c r="N33" s="10">
        <f t="shared" ref="N33:N34" si="15">M33+TIME(0,2,0)</f>
        <v>0.95972222222222225</v>
      </c>
      <c r="O33" s="10">
        <f t="shared" ref="O33:O34" si="16">M33+TIME(0,5,0)</f>
        <v>0.96180555555555558</v>
      </c>
      <c r="P33" s="10">
        <f t="shared" ref="P33:P34" si="17">O33+TIME(0,5,0)</f>
        <v>0.96527777777777779</v>
      </c>
      <c r="Q33" s="10">
        <f t="shared" ref="Q33:Q34" si="18">P33+TIME(0,5,0)</f>
        <v>0.96875</v>
      </c>
      <c r="R33" s="10">
        <f t="shared" ref="R33:R34" si="19">Q33+TIME(0,50,0)</f>
        <v>1.0034722222222223</v>
      </c>
      <c r="S33" s="10">
        <f t="shared" ref="S33:S34" si="20">R33+TIME(0,5,0)</f>
        <v>1.0069444444444446</v>
      </c>
      <c r="T33" s="10">
        <f t="shared" ref="T33:T34" si="21">S33+TIME(0,5,0)</f>
        <v>1.010416666666667</v>
      </c>
      <c r="U33" s="10">
        <f t="shared" ref="U33:U34" si="22">T33+TIME(0,7,0)</f>
        <v>1.0152777777777782</v>
      </c>
      <c r="V33" s="10">
        <f t="shared" ref="V33:V34" si="23">U33+TIME(0,3,0)</f>
        <v>1.0173611111111116</v>
      </c>
    </row>
    <row r="34" spans="1:22" x14ac:dyDescent="0.3">
      <c r="A34" s="49"/>
      <c r="B34" s="9">
        <v>0.91666666666666663</v>
      </c>
      <c r="C34" s="9">
        <f>B34+TIME(0,3,0)</f>
        <v>0.91874999999999996</v>
      </c>
      <c r="D34" s="9">
        <f>C34+TIME(0,9,0)</f>
        <v>0.92499999999999993</v>
      </c>
      <c r="E34" s="9">
        <f>D34+TIME(0,8,0)</f>
        <v>0.93055555555555547</v>
      </c>
      <c r="F34" s="9">
        <f>E34+TIME(0,5,0)</f>
        <v>0.93402777777777768</v>
      </c>
      <c r="G34" s="9">
        <f>F34+TIME(0,45,0)</f>
        <v>0.96527777777777768</v>
      </c>
      <c r="H34" s="9">
        <f>G34+TIME(0,5,0)</f>
        <v>0.96874999999999989</v>
      </c>
      <c r="I34" s="9">
        <f>H34+TIME(0,5,0)</f>
        <v>0.9722222222222221</v>
      </c>
      <c r="J34" s="9">
        <f>I34+TIME(0,3,0)</f>
        <v>0.97430555555555542</v>
      </c>
      <c r="K34" s="9">
        <f>J34+TIME(0,3,0)</f>
        <v>0.97638888888888875</v>
      </c>
      <c r="L34" s="7"/>
      <c r="M34" s="38">
        <v>0.98611111111111116</v>
      </c>
      <c r="N34" s="39">
        <f t="shared" si="15"/>
        <v>0.98750000000000004</v>
      </c>
      <c r="O34" s="39">
        <f t="shared" si="16"/>
        <v>0.98958333333333337</v>
      </c>
      <c r="P34" s="39">
        <f t="shared" si="17"/>
        <v>0.99305555555555558</v>
      </c>
      <c r="Q34" s="39">
        <f t="shared" si="18"/>
        <v>0.99652777777777779</v>
      </c>
      <c r="R34" s="39">
        <f t="shared" si="19"/>
        <v>1.03125</v>
      </c>
      <c r="S34" s="39">
        <f t="shared" si="20"/>
        <v>1.0347222222222223</v>
      </c>
      <c r="T34" s="39">
        <f t="shared" si="21"/>
        <v>1.0381944444444446</v>
      </c>
      <c r="U34" s="39">
        <f t="shared" si="22"/>
        <v>1.0430555555555558</v>
      </c>
      <c r="V34" s="40">
        <f t="shared" si="23"/>
        <v>1.0451388888888893</v>
      </c>
    </row>
  </sheetData>
  <sheetProtection password="DD5C" sheet="1" objects="1" scenarios="1" selectLockedCells="1" selectUnlockedCells="1"/>
  <mergeCells count="6">
    <mergeCell ref="A1:A2"/>
    <mergeCell ref="B1:K1"/>
    <mergeCell ref="L1:L2"/>
    <mergeCell ref="M1:V1"/>
    <mergeCell ref="B3:K3"/>
    <mergeCell ref="A3:A34"/>
  </mergeCells>
  <phoneticPr fontId="1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게시시간표(평,토,공)</vt:lpstr>
      <vt:lpstr>방학감차시간표</vt:lpstr>
      <vt:lpstr>평일</vt:lpstr>
      <vt:lpstr>토요일</vt:lpstr>
      <vt:lpstr>공휴일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이재선</cp:lastModifiedBy>
  <dcterms:created xsi:type="dcterms:W3CDTF">2011-12-13T14:31:08Z</dcterms:created>
  <dcterms:modified xsi:type="dcterms:W3CDTF">2015-09-08T05:47:08Z</dcterms:modified>
</cp:coreProperties>
</file>