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7455" windowHeight="4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P53" i="1" l="1"/>
  <c r="P52" i="1"/>
  <c r="O53" i="1"/>
  <c r="O52" i="1"/>
  <c r="O51" i="1"/>
  <c r="O50" i="1"/>
  <c r="N53" i="1"/>
  <c r="N52" i="1"/>
  <c r="N51" i="1"/>
  <c r="N50" i="1"/>
  <c r="M53" i="1"/>
  <c r="M52" i="1"/>
  <c r="L53" i="1"/>
  <c r="L52" i="1"/>
  <c r="L51" i="1"/>
  <c r="L50" i="1"/>
  <c r="L49" i="1"/>
  <c r="K53" i="1"/>
  <c r="K52" i="1"/>
  <c r="K51" i="1"/>
  <c r="K50" i="1"/>
  <c r="M51" i="1"/>
  <c r="M50" i="1"/>
  <c r="K49" i="1"/>
  <c r="Q52" i="1"/>
  <c r="P51" i="1"/>
  <c r="P50" i="1"/>
  <c r="O49" i="1"/>
  <c r="N49" i="1"/>
  <c r="M49" i="1"/>
  <c r="L48" i="1"/>
  <c r="L47" i="1"/>
  <c r="K48" i="1"/>
  <c r="K47" i="1"/>
  <c r="K46" i="1"/>
  <c r="T53" i="1"/>
  <c r="S53" i="1"/>
  <c r="R53" i="1"/>
  <c r="R52" i="1"/>
  <c r="Q53" i="1"/>
  <c r="Q51" i="1"/>
  <c r="Q50" i="1"/>
  <c r="U53" i="1"/>
  <c r="U52" i="1"/>
  <c r="U51" i="1"/>
  <c r="T50" i="1"/>
  <c r="T51" i="1"/>
  <c r="T52" i="1"/>
  <c r="S52" i="1"/>
  <c r="S51" i="1"/>
  <c r="S50" i="1"/>
  <c r="R51" i="1"/>
  <c r="R50" i="1"/>
  <c r="Q49" i="1"/>
  <c r="N48" i="1"/>
  <c r="N47" i="1"/>
  <c r="M48" i="1"/>
  <c r="M47" i="1"/>
  <c r="M46" i="1"/>
  <c r="L44" i="1"/>
  <c r="L45" i="1"/>
  <c r="L46" i="1"/>
  <c r="K45" i="1"/>
  <c r="K44" i="1"/>
  <c r="J53" i="1"/>
  <c r="J52" i="1"/>
  <c r="J48" i="1"/>
  <c r="J47" i="1"/>
  <c r="J46" i="1"/>
  <c r="J45" i="1"/>
  <c r="J44" i="1"/>
  <c r="T35" i="1"/>
  <c r="S35" i="1"/>
  <c r="R35" i="1"/>
  <c r="R34" i="1"/>
  <c r="U35" i="1"/>
  <c r="U34" i="1"/>
  <c r="U33" i="1"/>
  <c r="T33" i="1"/>
  <c r="T34" i="1"/>
  <c r="S34" i="1"/>
  <c r="S33" i="1"/>
  <c r="R33" i="1"/>
  <c r="T32" i="1"/>
  <c r="S32" i="1"/>
  <c r="R32" i="1"/>
  <c r="Q35" i="1"/>
  <c r="Q34" i="1"/>
  <c r="Q33" i="1"/>
  <c r="Q32" i="1"/>
  <c r="Q31" i="1"/>
  <c r="O35" i="1"/>
  <c r="O34" i="1"/>
  <c r="O33" i="1"/>
  <c r="O32" i="1"/>
  <c r="O31" i="1"/>
  <c r="P35" i="1"/>
  <c r="P34" i="1"/>
  <c r="P33" i="1"/>
  <c r="P32" i="1"/>
  <c r="P31" i="1"/>
  <c r="N35" i="1" l="1"/>
  <c r="N34" i="1"/>
  <c r="N33" i="1"/>
  <c r="N32" i="1"/>
  <c r="N31" i="1"/>
  <c r="N30" i="1"/>
  <c r="N29" i="1"/>
  <c r="N28" i="1"/>
  <c r="M35" i="1"/>
  <c r="M34" i="1"/>
  <c r="M33" i="1"/>
  <c r="M32" i="1"/>
  <c r="M31" i="1"/>
  <c r="M30" i="1"/>
  <c r="M29" i="1"/>
  <c r="M28" i="1"/>
  <c r="L35" i="1"/>
  <c r="L34" i="1"/>
  <c r="L33" i="1"/>
  <c r="L32" i="1"/>
  <c r="L31" i="1"/>
  <c r="L30" i="1"/>
  <c r="L29" i="1"/>
  <c r="L28" i="1"/>
  <c r="L27" i="1"/>
  <c r="L26" i="1"/>
  <c r="K35" i="1"/>
  <c r="K34" i="1"/>
  <c r="K33" i="1"/>
  <c r="K32" i="1"/>
  <c r="K31" i="1"/>
  <c r="K30" i="1"/>
  <c r="K29" i="1"/>
  <c r="K28" i="1"/>
  <c r="K27" i="1"/>
  <c r="K26" i="1"/>
  <c r="J35" i="1"/>
  <c r="J34" i="1"/>
  <c r="J30" i="1"/>
  <c r="J29" i="1"/>
  <c r="J28" i="1"/>
  <c r="J27" i="1"/>
  <c r="J26" i="1"/>
  <c r="U17" i="1"/>
  <c r="U16" i="1"/>
  <c r="U15" i="1"/>
  <c r="T17" i="1"/>
  <c r="T16" i="1"/>
  <c r="T15" i="1"/>
  <c r="T14" i="1"/>
  <c r="S17" i="1"/>
  <c r="S16" i="1"/>
  <c r="S15" i="1"/>
  <c r="S14" i="1"/>
  <c r="R17" i="1"/>
  <c r="R16" i="1"/>
  <c r="R15" i="1"/>
  <c r="R14" i="1"/>
  <c r="Q17" i="1"/>
  <c r="Q16" i="1"/>
  <c r="Q15" i="1"/>
  <c r="Q14" i="1"/>
  <c r="Q13" i="1"/>
  <c r="P17" i="1"/>
  <c r="P16" i="1"/>
  <c r="P15" i="1"/>
  <c r="P14" i="1"/>
  <c r="O17" i="1"/>
  <c r="O16" i="1"/>
  <c r="O15" i="1"/>
  <c r="O14" i="1"/>
  <c r="O13" i="1"/>
  <c r="N17" i="1"/>
  <c r="N16" i="1"/>
  <c r="N15" i="1"/>
  <c r="N14" i="1"/>
  <c r="N12" i="1"/>
  <c r="N11" i="1"/>
  <c r="M17" i="1"/>
  <c r="M16" i="1"/>
  <c r="M15" i="1"/>
  <c r="M14" i="1"/>
  <c r="M12" i="1"/>
  <c r="M11" i="1"/>
  <c r="M10" i="1"/>
  <c r="L17" i="1"/>
  <c r="L16" i="1"/>
  <c r="L15" i="1"/>
  <c r="L14" i="1"/>
  <c r="L13" i="1"/>
  <c r="L10" i="1"/>
  <c r="L9" i="1"/>
  <c r="K17" i="1"/>
  <c r="K16" i="1"/>
  <c r="K15" i="1"/>
  <c r="K14" i="1"/>
  <c r="K12" i="1"/>
  <c r="K11" i="1"/>
  <c r="K9" i="1"/>
  <c r="K8" i="1"/>
  <c r="J17" i="1"/>
  <c r="J16" i="1"/>
  <c r="J15" i="1"/>
  <c r="J14" i="1"/>
  <c r="J13" i="1"/>
  <c r="J12" i="1"/>
  <c r="J11" i="1"/>
  <c r="J10" i="1"/>
  <c r="J9" i="1"/>
  <c r="J8" i="1"/>
  <c r="Z53" i="1" l="1"/>
  <c r="Y52" i="1"/>
  <c r="X51" i="1"/>
  <c r="W50" i="1"/>
  <c r="V49" i="1"/>
  <c r="U48" i="1"/>
  <c r="T47" i="1"/>
  <c r="S46" i="1"/>
  <c r="R45" i="1"/>
  <c r="Q44" i="1"/>
  <c r="P43" i="1"/>
  <c r="O42" i="1"/>
  <c r="N41" i="1"/>
  <c r="M40" i="1"/>
  <c r="L39" i="1"/>
  <c r="K38" i="1"/>
  <c r="J37" i="1"/>
  <c r="Z35" i="1"/>
  <c r="Y34" i="1"/>
  <c r="X33" i="1"/>
  <c r="W32" i="1"/>
  <c r="V31" i="1"/>
  <c r="U30" i="1"/>
  <c r="T29" i="1"/>
  <c r="S28" i="1"/>
  <c r="R27" i="1"/>
  <c r="Q26" i="1"/>
  <c r="P25" i="1"/>
  <c r="O24" i="1"/>
  <c r="N23" i="1"/>
  <c r="M22" i="1"/>
  <c r="L21" i="1"/>
  <c r="K20" i="1"/>
  <c r="J19" i="1"/>
  <c r="J51" i="1"/>
  <c r="J50" i="1"/>
  <c r="P49" i="1"/>
  <c r="J49" i="1"/>
  <c r="O48" i="1"/>
  <c r="N46" i="1"/>
  <c r="J43" i="1"/>
  <c r="J38" i="1"/>
  <c r="J33" i="1"/>
  <c r="J32" i="1"/>
  <c r="J31" i="1"/>
  <c r="O30" i="1"/>
  <c r="J25" i="1"/>
  <c r="J20" i="1"/>
  <c r="Z15" i="1"/>
  <c r="Y14" i="1"/>
  <c r="Z14" i="1" s="1"/>
  <c r="X13" i="1"/>
  <c r="Y13" i="1" s="1"/>
  <c r="Z13" i="1" s="1"/>
  <c r="P13" i="1"/>
  <c r="N13" i="1"/>
  <c r="M13" i="1"/>
  <c r="K13" i="1"/>
  <c r="W12" i="1"/>
  <c r="X12" i="1" s="1"/>
  <c r="Y12" i="1" s="1"/>
  <c r="Z12" i="1" s="1"/>
  <c r="O12" i="1"/>
  <c r="L12" i="1"/>
  <c r="V11" i="1"/>
  <c r="W11" i="1" s="1"/>
  <c r="X11" i="1" s="1"/>
  <c r="Y11" i="1" s="1"/>
  <c r="Z11" i="1" s="1"/>
  <c r="L11" i="1"/>
  <c r="U10" i="1"/>
  <c r="V10" i="1" s="1"/>
  <c r="W10" i="1" s="1"/>
  <c r="X10" i="1" s="1"/>
  <c r="Y10" i="1" s="1"/>
  <c r="Z10" i="1" s="1"/>
  <c r="N10" i="1"/>
  <c r="K10" i="1"/>
  <c r="T9" i="1"/>
  <c r="U9" i="1" s="1"/>
  <c r="V9" i="1" s="1"/>
  <c r="W9" i="1" s="1"/>
  <c r="X9" i="1" s="1"/>
  <c r="Y9" i="1" s="1"/>
  <c r="Z9" i="1" s="1"/>
  <c r="S8" i="1"/>
  <c r="T8" i="1" s="1"/>
  <c r="U8" i="1" s="1"/>
  <c r="V8" i="1" s="1"/>
  <c r="W8" i="1" s="1"/>
  <c r="X8" i="1" s="1"/>
  <c r="Y8" i="1" s="1"/>
  <c r="Z8" i="1" s="1"/>
  <c r="L8" i="1"/>
  <c r="R7" i="1"/>
  <c r="S7" i="1" s="1"/>
  <c r="T7" i="1" s="1"/>
  <c r="U7" i="1" s="1"/>
  <c r="V7" i="1" s="1"/>
  <c r="W7" i="1" s="1"/>
  <c r="X7" i="1" s="1"/>
  <c r="Y7" i="1" s="1"/>
  <c r="Z7" i="1" s="1"/>
  <c r="J7" i="1"/>
  <c r="Q6" i="1"/>
  <c r="R6" i="1" s="1"/>
  <c r="S6" i="1" s="1"/>
  <c r="T6" i="1" s="1"/>
  <c r="U6" i="1" s="1"/>
  <c r="V6" i="1" s="1"/>
  <c r="W6" i="1" s="1"/>
  <c r="X6" i="1" s="1"/>
  <c r="Y6" i="1" s="1"/>
  <c r="Z6" i="1" s="1"/>
  <c r="P5" i="1"/>
  <c r="Q5" i="1" s="1"/>
  <c r="R5" i="1" s="1"/>
  <c r="S5" i="1" s="1"/>
  <c r="T5" i="1" s="1"/>
  <c r="U5" i="1" s="1"/>
  <c r="V5" i="1" s="1"/>
  <c r="W5" i="1" s="1"/>
  <c r="X5" i="1" s="1"/>
  <c r="Y5" i="1" s="1"/>
  <c r="Z5" i="1" s="1"/>
  <c r="O4" i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N3" i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M2" i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J2" i="1"/>
  <c r="L1" i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</calcChain>
</file>

<file path=xl/sharedStrings.xml><?xml version="1.0" encoding="utf-8"?>
<sst xmlns="http://schemas.openxmlformats.org/spreadsheetml/2006/main" count="37" uniqueCount="35">
  <si>
    <t>횟수</t>
    <phoneticPr fontId="1" type="noConversion"/>
  </si>
  <si>
    <t>평일 (12대)</t>
    <phoneticPr fontId="1" type="noConversion"/>
  </si>
  <si>
    <t>맥금동영업소</t>
    <phoneticPr fontId="1" type="noConversion"/>
  </si>
  <si>
    <t>일산현대백화점</t>
    <phoneticPr fontId="1" type="noConversion"/>
  </si>
  <si>
    <t>900번
맥금-대화</t>
    <phoneticPr fontId="1" type="noConversion"/>
  </si>
  <si>
    <t>토요일 및 공휴일 (10대)</t>
    <phoneticPr fontId="1" type="noConversion"/>
  </si>
  <si>
    <r>
      <t xml:space="preserve">일반요금
카드
승차시
-100원
</t>
    </r>
    <r>
      <rPr>
        <sz val="11"/>
        <color rgb="FFFF0000"/>
        <rFont val="맑은 고딕"/>
        <family val="3"/>
        <charset val="129"/>
      </rPr>
      <t>어린이
요금은
일반요금
50%
(현금
카드
동일)</t>
    </r>
    <phoneticPr fontId="1" type="noConversion"/>
  </si>
  <si>
    <t>요금안내 (현금기준)</t>
    <phoneticPr fontId="1" type="noConversion"/>
  </si>
  <si>
    <t>구분</t>
    <phoneticPr fontId="1" type="noConversion"/>
  </si>
  <si>
    <t>기본거리</t>
    <phoneticPr fontId="1" type="noConversion"/>
  </si>
  <si>
    <t>추가거리</t>
    <phoneticPr fontId="1" type="noConversion"/>
  </si>
  <si>
    <t>-</t>
    <phoneticPr fontId="1" type="noConversion"/>
  </si>
  <si>
    <t>일반</t>
    <phoneticPr fontId="1" type="noConversion"/>
  </si>
  <si>
    <t>청소년</t>
    <phoneticPr fontId="1" type="noConversion"/>
  </si>
  <si>
    <t>청소년(카)</t>
    <phoneticPr fontId="1" type="noConversion"/>
  </si>
  <si>
    <t>어린이</t>
    <phoneticPr fontId="1" type="noConversion"/>
  </si>
  <si>
    <t>청소년
현금
승차시</t>
    <phoneticPr fontId="1" type="noConversion"/>
  </si>
  <si>
    <t>통일전망대</t>
    <phoneticPr fontId="1" type="noConversion"/>
  </si>
  <si>
    <t>성동사거리</t>
    <phoneticPr fontId="1" type="noConversion"/>
  </si>
  <si>
    <t>경모공원</t>
    <phoneticPr fontId="1" type="noConversion"/>
  </si>
  <si>
    <t>신세계아울렛</t>
    <phoneticPr fontId="1" type="noConversion"/>
  </si>
  <si>
    <t>효자그린빌</t>
    <phoneticPr fontId="1" type="noConversion"/>
  </si>
  <si>
    <t>갈현농협</t>
    <phoneticPr fontId="1" type="noConversion"/>
  </si>
  <si>
    <t>맥금동종점</t>
    <phoneticPr fontId="1" type="noConversion"/>
  </si>
  <si>
    <t>문산제일고</t>
    <phoneticPr fontId="1" type="noConversion"/>
  </si>
  <si>
    <t>금촌역</t>
    <phoneticPr fontId="1" type="noConversion"/>
  </si>
  <si>
    <t>새꽃마을1</t>
    <phoneticPr fontId="1" type="noConversion"/>
  </si>
  <si>
    <t>금화초.3</t>
    <phoneticPr fontId="1" type="noConversion"/>
  </si>
  <si>
    <t>중앙도서관</t>
    <phoneticPr fontId="1" type="noConversion"/>
  </si>
  <si>
    <t>지산중학교</t>
    <phoneticPr fontId="1" type="noConversion"/>
  </si>
  <si>
    <t>탄현역</t>
    <phoneticPr fontId="1" type="noConversion"/>
  </si>
  <si>
    <t>로데오거리</t>
    <phoneticPr fontId="1" type="noConversion"/>
  </si>
  <si>
    <t>대화역</t>
    <phoneticPr fontId="1" type="noConversion"/>
  </si>
  <si>
    <t>현대백화점</t>
    <phoneticPr fontId="1" type="noConversion"/>
  </si>
  <si>
    <t>청소년
카드
승차시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</si>
</sst>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176" formatCode="General&quot;km&quot;"/>
    <numFmt numFmtId="177" formatCode="0_ &quot;km&quot;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>
      <alignment vertical="center"/>
    </xf>
    <xf numFmtId="42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176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zoomScale="85" zoomScaleNormal="85" workbookViewId="0">
      <selection sqref="A1:A2"/>
    </sheetView>
  </sheetViews>
  <sheetFormatPr defaultRowHeight="16.5" x14ac:dyDescent="0.3"/>
  <cols>
    <col min="1" max="6" width="9" style="1"/>
  </cols>
  <sheetData>
    <row r="1" spans="1:32" x14ac:dyDescent="0.3">
      <c r="A1" s="21" t="s">
        <v>4</v>
      </c>
      <c r="B1" s="23" t="s">
        <v>1</v>
      </c>
      <c r="C1" s="24"/>
      <c r="D1" s="25" t="s">
        <v>0</v>
      </c>
      <c r="E1" s="23" t="s">
        <v>5</v>
      </c>
      <c r="F1" s="24"/>
      <c r="I1" s="15" t="s">
        <v>6</v>
      </c>
      <c r="J1" s="5" t="s">
        <v>17</v>
      </c>
      <c r="K1" s="6">
        <v>1.1000000000000001</v>
      </c>
      <c r="L1" s="6">
        <f>+K1+$L$2</f>
        <v>2.1</v>
      </c>
      <c r="M1" s="6">
        <f>+L1+$M$3</f>
        <v>5.5</v>
      </c>
      <c r="N1" s="6">
        <f>+M1+$N$4</f>
        <v>6.3</v>
      </c>
      <c r="O1" s="6">
        <f>+N1+$O$5</f>
        <v>8.9</v>
      </c>
      <c r="P1" s="6">
        <f>+O1+$P$6</f>
        <v>10</v>
      </c>
      <c r="Q1" s="6">
        <f>+P1+$Q$7</f>
        <v>12.7</v>
      </c>
      <c r="R1" s="6">
        <f>+Q1+$R$8</f>
        <v>15.299999999999999</v>
      </c>
      <c r="S1" s="6">
        <f>+R1+$S$9</f>
        <v>17</v>
      </c>
      <c r="T1" s="6">
        <f>+S1+$T$10</f>
        <v>17.8</v>
      </c>
      <c r="U1" s="6">
        <f>+T1+$U$11</f>
        <v>19.7</v>
      </c>
      <c r="V1" s="6">
        <f>+U1+$V$12</f>
        <v>24.7</v>
      </c>
      <c r="W1" s="6">
        <f>+V1+$W$13</f>
        <v>29.1</v>
      </c>
      <c r="X1" s="6">
        <f>+W1+$X$14</f>
        <v>29.8</v>
      </c>
      <c r="Y1" s="6">
        <f>+X1+$Y$15</f>
        <v>31.900000000000002</v>
      </c>
      <c r="Z1" s="6">
        <f>+Y1+$Z$16</f>
        <v>33.1</v>
      </c>
      <c r="AA1" s="7"/>
      <c r="AB1" s="18" t="s">
        <v>7</v>
      </c>
      <c r="AC1" s="19"/>
      <c r="AD1" s="19"/>
      <c r="AE1" s="19"/>
      <c r="AF1" s="20"/>
    </row>
    <row r="2" spans="1:32" x14ac:dyDescent="0.3">
      <c r="A2" s="22"/>
      <c r="B2" s="3" t="s">
        <v>2</v>
      </c>
      <c r="C2" s="3" t="s">
        <v>3</v>
      </c>
      <c r="D2" s="26"/>
      <c r="E2" s="3" t="s">
        <v>2</v>
      </c>
      <c r="F2" s="3" t="s">
        <v>3</v>
      </c>
      <c r="I2" s="16"/>
      <c r="J2" s="8">
        <f>+$AD$4</f>
        <v>1200</v>
      </c>
      <c r="K2" s="5" t="s">
        <v>18</v>
      </c>
      <c r="L2" s="6">
        <v>1</v>
      </c>
      <c r="M2" s="6">
        <f>+L2+$M$3</f>
        <v>4.4000000000000004</v>
      </c>
      <c r="N2" s="6">
        <f>+M2+$N$4</f>
        <v>5.2</v>
      </c>
      <c r="O2" s="6">
        <f>+N2+$O$5</f>
        <v>7.8000000000000007</v>
      </c>
      <c r="P2" s="6">
        <f t="shared" ref="P2:P5" si="0">+O2+$P$6</f>
        <v>8.9</v>
      </c>
      <c r="Q2" s="6">
        <f t="shared" ref="Q2:Q6" si="1">+P2+$Q$7</f>
        <v>11.600000000000001</v>
      </c>
      <c r="R2" s="6">
        <f t="shared" ref="R2:R7" si="2">+Q2+$R$8</f>
        <v>14.200000000000001</v>
      </c>
      <c r="S2" s="6">
        <f t="shared" ref="S2:S8" si="3">+R2+$S$9</f>
        <v>15.9</v>
      </c>
      <c r="T2" s="6">
        <f t="shared" ref="T2:T9" si="4">+S2+$T$10</f>
        <v>16.7</v>
      </c>
      <c r="U2" s="6">
        <f t="shared" ref="U2:U10" si="5">+T2+$U$11</f>
        <v>18.599999999999998</v>
      </c>
      <c r="V2" s="6">
        <f t="shared" ref="V2:V11" si="6">+U2+$V$12</f>
        <v>23.599999999999998</v>
      </c>
      <c r="W2" s="6">
        <f t="shared" ref="W2:W12" si="7">+V2+$W$13</f>
        <v>28</v>
      </c>
      <c r="X2" s="6">
        <f t="shared" ref="X2:X13" si="8">+W2+$X$14</f>
        <v>28.7</v>
      </c>
      <c r="Y2" s="6">
        <f t="shared" ref="Y2:Y14" si="9">+X2+$Y$15</f>
        <v>30.8</v>
      </c>
      <c r="Z2" s="6">
        <f t="shared" ref="Z2:Z15" si="10">+Y2+$Z$16</f>
        <v>32</v>
      </c>
      <c r="AA2" s="7"/>
      <c r="AB2" s="9" t="s">
        <v>8</v>
      </c>
      <c r="AC2" s="9" t="s">
        <v>9</v>
      </c>
      <c r="AD2" s="10"/>
      <c r="AE2" s="9" t="s">
        <v>10</v>
      </c>
      <c r="AF2" s="10"/>
    </row>
    <row r="3" spans="1:32" x14ac:dyDescent="0.3">
      <c r="A3" s="27"/>
      <c r="B3" s="4">
        <v>0.20833333333333334</v>
      </c>
      <c r="C3" s="4">
        <v>0.25</v>
      </c>
      <c r="D3" s="2">
        <v>1</v>
      </c>
      <c r="E3" s="4">
        <v>0.20833333333333334</v>
      </c>
      <c r="F3" s="4">
        <v>0.25</v>
      </c>
      <c r="I3" s="16"/>
      <c r="J3" s="8">
        <v>0</v>
      </c>
      <c r="K3" s="8">
        <v>0</v>
      </c>
      <c r="L3" s="5" t="s">
        <v>19</v>
      </c>
      <c r="M3" s="6">
        <v>3.4</v>
      </c>
      <c r="N3" s="6">
        <f>+M3+$N$4</f>
        <v>4.2</v>
      </c>
      <c r="O3" s="6">
        <f>+N3+$O$5</f>
        <v>6.8000000000000007</v>
      </c>
      <c r="P3" s="6">
        <f t="shared" si="0"/>
        <v>7.9</v>
      </c>
      <c r="Q3" s="6">
        <f t="shared" si="1"/>
        <v>10.600000000000001</v>
      </c>
      <c r="R3" s="6">
        <f t="shared" si="2"/>
        <v>13.200000000000001</v>
      </c>
      <c r="S3" s="6">
        <f t="shared" si="3"/>
        <v>14.9</v>
      </c>
      <c r="T3" s="6">
        <f t="shared" si="4"/>
        <v>15.700000000000001</v>
      </c>
      <c r="U3" s="6">
        <f t="shared" si="5"/>
        <v>17.600000000000001</v>
      </c>
      <c r="V3" s="6">
        <f t="shared" si="6"/>
        <v>22.6</v>
      </c>
      <c r="W3" s="6">
        <f t="shared" si="7"/>
        <v>27</v>
      </c>
      <c r="X3" s="6">
        <f t="shared" si="8"/>
        <v>27.7</v>
      </c>
      <c r="Y3" s="6">
        <f t="shared" si="9"/>
        <v>29.8</v>
      </c>
      <c r="Z3" s="6">
        <f t="shared" si="10"/>
        <v>31</v>
      </c>
      <c r="AA3" s="7"/>
      <c r="AB3" s="9" t="s">
        <v>11</v>
      </c>
      <c r="AC3" s="9"/>
      <c r="AD3" s="9"/>
      <c r="AE3" s="9"/>
      <c r="AF3" s="9"/>
    </row>
    <row r="4" spans="1:32" x14ac:dyDescent="0.3">
      <c r="A4" s="28"/>
      <c r="B4" s="4">
        <v>0.21875</v>
      </c>
      <c r="C4" s="4">
        <v>0.2638888888888889</v>
      </c>
      <c r="D4" s="2">
        <v>2</v>
      </c>
      <c r="E4" s="4">
        <v>0.21875</v>
      </c>
      <c r="F4" s="4">
        <v>0.2638888888888889</v>
      </c>
      <c r="I4" s="16"/>
      <c r="J4" s="8">
        <v>0</v>
      </c>
      <c r="K4" s="8">
        <v>0</v>
      </c>
      <c r="L4" s="8">
        <v>0</v>
      </c>
      <c r="M4" s="5" t="s">
        <v>20</v>
      </c>
      <c r="N4" s="6">
        <v>0.8</v>
      </c>
      <c r="O4" s="6">
        <f>+N4+$O$5</f>
        <v>3.4000000000000004</v>
      </c>
      <c r="P4" s="6">
        <f t="shared" si="0"/>
        <v>4.5</v>
      </c>
      <c r="Q4" s="6">
        <f t="shared" si="1"/>
        <v>7.2</v>
      </c>
      <c r="R4" s="6">
        <f t="shared" si="2"/>
        <v>9.8000000000000007</v>
      </c>
      <c r="S4" s="6">
        <f t="shared" si="3"/>
        <v>11.5</v>
      </c>
      <c r="T4" s="6">
        <f t="shared" si="4"/>
        <v>12.3</v>
      </c>
      <c r="U4" s="6">
        <f t="shared" si="5"/>
        <v>14.200000000000001</v>
      </c>
      <c r="V4" s="6">
        <f t="shared" si="6"/>
        <v>19.200000000000003</v>
      </c>
      <c r="W4" s="6">
        <f t="shared" si="7"/>
        <v>23.6</v>
      </c>
      <c r="X4" s="6">
        <f t="shared" si="8"/>
        <v>24.3</v>
      </c>
      <c r="Y4" s="6">
        <f t="shared" si="9"/>
        <v>26.400000000000002</v>
      </c>
      <c r="Z4" s="6">
        <f t="shared" si="10"/>
        <v>27.6</v>
      </c>
      <c r="AA4" s="7"/>
      <c r="AB4" s="9" t="s">
        <v>12</v>
      </c>
      <c r="AC4" s="11">
        <v>10</v>
      </c>
      <c r="AD4" s="10">
        <v>1200</v>
      </c>
      <c r="AE4" s="11">
        <v>5</v>
      </c>
      <c r="AF4" s="10">
        <v>100</v>
      </c>
    </row>
    <row r="5" spans="1:32" x14ac:dyDescent="0.3">
      <c r="A5" s="28"/>
      <c r="B5" s="4">
        <v>0.22916666666666666</v>
      </c>
      <c r="C5" s="4">
        <v>0.27777777777777779</v>
      </c>
      <c r="D5" s="2">
        <v>3</v>
      </c>
      <c r="E5" s="4">
        <v>0.22916666666666666</v>
      </c>
      <c r="F5" s="4">
        <v>0.27777777777777779</v>
      </c>
      <c r="I5" s="16"/>
      <c r="J5" s="8">
        <v>0</v>
      </c>
      <c r="K5" s="8">
        <v>0</v>
      </c>
      <c r="L5" s="8">
        <v>0</v>
      </c>
      <c r="M5" s="8">
        <v>0</v>
      </c>
      <c r="N5" s="5" t="s">
        <v>21</v>
      </c>
      <c r="O5" s="6">
        <v>2.6</v>
      </c>
      <c r="P5" s="6">
        <f t="shared" si="0"/>
        <v>3.7</v>
      </c>
      <c r="Q5" s="6">
        <f t="shared" si="1"/>
        <v>6.4</v>
      </c>
      <c r="R5" s="6">
        <f t="shared" si="2"/>
        <v>9</v>
      </c>
      <c r="S5" s="6">
        <f t="shared" si="3"/>
        <v>10.7</v>
      </c>
      <c r="T5" s="6">
        <f t="shared" si="4"/>
        <v>11.5</v>
      </c>
      <c r="U5" s="6">
        <f t="shared" si="5"/>
        <v>13.4</v>
      </c>
      <c r="V5" s="6">
        <f t="shared" si="6"/>
        <v>18.399999999999999</v>
      </c>
      <c r="W5" s="6">
        <f t="shared" si="7"/>
        <v>22.799999999999997</v>
      </c>
      <c r="X5" s="6">
        <f t="shared" si="8"/>
        <v>23.499999999999996</v>
      </c>
      <c r="Y5" s="6">
        <f t="shared" si="9"/>
        <v>25.599999999999998</v>
      </c>
      <c r="Z5" s="6">
        <f t="shared" si="10"/>
        <v>26.799999999999997</v>
      </c>
      <c r="AA5" s="7"/>
      <c r="AB5" s="9" t="s">
        <v>13</v>
      </c>
      <c r="AC5" s="11">
        <v>10</v>
      </c>
      <c r="AD5" s="10">
        <v>1000</v>
      </c>
      <c r="AE5" s="11">
        <v>5</v>
      </c>
      <c r="AF5" s="10">
        <v>100</v>
      </c>
    </row>
    <row r="6" spans="1:32" x14ac:dyDescent="0.3">
      <c r="A6" s="28"/>
      <c r="B6" s="4">
        <v>0.23958333333333334</v>
      </c>
      <c r="C6" s="4">
        <v>0.29166666666666669</v>
      </c>
      <c r="D6" s="2">
        <v>4</v>
      </c>
      <c r="E6" s="4">
        <v>0.23958333333333334</v>
      </c>
      <c r="F6" s="4">
        <v>0.29166666666666669</v>
      </c>
      <c r="I6" s="16"/>
      <c r="J6" s="8">
        <v>0</v>
      </c>
      <c r="K6" s="8">
        <v>0</v>
      </c>
      <c r="L6" s="8">
        <v>0</v>
      </c>
      <c r="M6" s="8">
        <v>0</v>
      </c>
      <c r="N6" s="8">
        <v>0</v>
      </c>
      <c r="O6" s="5" t="s">
        <v>22</v>
      </c>
      <c r="P6" s="6">
        <v>1.1000000000000001</v>
      </c>
      <c r="Q6" s="6">
        <f t="shared" si="1"/>
        <v>3.8000000000000003</v>
      </c>
      <c r="R6" s="6">
        <f t="shared" si="2"/>
        <v>6.4</v>
      </c>
      <c r="S6" s="6">
        <f t="shared" si="3"/>
        <v>8.1</v>
      </c>
      <c r="T6" s="6">
        <f t="shared" si="4"/>
        <v>8.9</v>
      </c>
      <c r="U6" s="6">
        <f t="shared" si="5"/>
        <v>10.8</v>
      </c>
      <c r="V6" s="6">
        <f t="shared" si="6"/>
        <v>15.8</v>
      </c>
      <c r="W6" s="6">
        <f t="shared" si="7"/>
        <v>20.200000000000003</v>
      </c>
      <c r="X6" s="6">
        <f t="shared" si="8"/>
        <v>20.900000000000002</v>
      </c>
      <c r="Y6" s="6">
        <f t="shared" si="9"/>
        <v>23.000000000000004</v>
      </c>
      <c r="Z6" s="6">
        <f t="shared" si="10"/>
        <v>24.200000000000003</v>
      </c>
      <c r="AA6" s="7"/>
      <c r="AB6" s="9" t="s">
        <v>14</v>
      </c>
      <c r="AC6" s="11">
        <v>10</v>
      </c>
      <c r="AD6" s="10">
        <v>880</v>
      </c>
      <c r="AE6" s="11">
        <v>5</v>
      </c>
      <c r="AF6" s="10">
        <v>80</v>
      </c>
    </row>
    <row r="7" spans="1:32" x14ac:dyDescent="0.3">
      <c r="A7" s="28"/>
      <c r="B7" s="4">
        <v>0.25</v>
      </c>
      <c r="C7" s="4">
        <v>0.30555555555555552</v>
      </c>
      <c r="D7" s="2">
        <v>5</v>
      </c>
      <c r="E7" s="4">
        <v>0.25</v>
      </c>
      <c r="F7" s="4">
        <v>0.30555555555555552</v>
      </c>
      <c r="I7" s="16"/>
      <c r="J7" s="8">
        <f>+$AD$4+$AF$4*1</f>
        <v>1300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5" t="s">
        <v>23</v>
      </c>
      <c r="Q7" s="6">
        <v>2.7</v>
      </c>
      <c r="R7" s="6">
        <f t="shared" si="2"/>
        <v>5.3000000000000007</v>
      </c>
      <c r="S7" s="6">
        <f t="shared" si="3"/>
        <v>7.0000000000000009</v>
      </c>
      <c r="T7" s="6">
        <f t="shared" si="4"/>
        <v>7.8000000000000007</v>
      </c>
      <c r="U7" s="6">
        <f t="shared" si="5"/>
        <v>9.7000000000000011</v>
      </c>
      <c r="V7" s="6">
        <f t="shared" si="6"/>
        <v>14.700000000000001</v>
      </c>
      <c r="W7" s="6">
        <f t="shared" si="7"/>
        <v>19.100000000000001</v>
      </c>
      <c r="X7" s="6">
        <f t="shared" si="8"/>
        <v>19.8</v>
      </c>
      <c r="Y7" s="6">
        <f t="shared" si="9"/>
        <v>21.900000000000002</v>
      </c>
      <c r="Z7" s="6">
        <f t="shared" si="10"/>
        <v>23.1</v>
      </c>
      <c r="AA7" s="7"/>
      <c r="AB7" s="9" t="s">
        <v>15</v>
      </c>
      <c r="AC7" s="11">
        <v>10</v>
      </c>
      <c r="AD7" s="10">
        <v>600</v>
      </c>
      <c r="AE7" s="11">
        <v>5</v>
      </c>
      <c r="AF7" s="10">
        <v>50</v>
      </c>
    </row>
    <row r="8" spans="1:32" x14ac:dyDescent="0.3">
      <c r="A8" s="28"/>
      <c r="B8" s="4">
        <v>0.25833333333333336</v>
      </c>
      <c r="C8" s="4">
        <v>0.31388888888888888</v>
      </c>
      <c r="D8" s="2">
        <v>6</v>
      </c>
      <c r="E8" s="4">
        <v>0.2638888888888889</v>
      </c>
      <c r="F8" s="4">
        <v>0.31944444444444448</v>
      </c>
      <c r="I8" s="16"/>
      <c r="J8" s="8">
        <f>+$AD$4+$AF$4*1</f>
        <v>1300</v>
      </c>
      <c r="K8" s="8">
        <f>+$AD$4+$AF$4*1</f>
        <v>1300</v>
      </c>
      <c r="L8" s="8">
        <f>+$AD$4+$AF$4*1</f>
        <v>1300</v>
      </c>
      <c r="M8" s="8">
        <v>0</v>
      </c>
      <c r="N8" s="8">
        <v>0</v>
      </c>
      <c r="O8" s="8">
        <v>0</v>
      </c>
      <c r="P8" s="8">
        <v>0</v>
      </c>
      <c r="Q8" s="5" t="s">
        <v>24</v>
      </c>
      <c r="R8" s="6">
        <v>2.6</v>
      </c>
      <c r="S8" s="6">
        <f t="shared" si="3"/>
        <v>4.3</v>
      </c>
      <c r="T8" s="6">
        <f t="shared" si="4"/>
        <v>5.0999999999999996</v>
      </c>
      <c r="U8" s="6">
        <f t="shared" si="5"/>
        <v>7</v>
      </c>
      <c r="V8" s="6">
        <f t="shared" si="6"/>
        <v>12</v>
      </c>
      <c r="W8" s="6">
        <f t="shared" si="7"/>
        <v>16.399999999999999</v>
      </c>
      <c r="X8" s="6">
        <f t="shared" si="8"/>
        <v>17.099999999999998</v>
      </c>
      <c r="Y8" s="6">
        <f t="shared" si="9"/>
        <v>19.2</v>
      </c>
      <c r="Z8" s="6">
        <f t="shared" si="10"/>
        <v>20.399999999999999</v>
      </c>
      <c r="AA8" s="7"/>
      <c r="AB8" s="7"/>
      <c r="AC8" s="7"/>
      <c r="AD8" s="7"/>
      <c r="AE8" s="7"/>
      <c r="AF8" s="7"/>
    </row>
    <row r="9" spans="1:32" x14ac:dyDescent="0.3">
      <c r="A9" s="28"/>
      <c r="B9" s="4">
        <v>0.26666666666666666</v>
      </c>
      <c r="C9" s="4">
        <v>0.32222222222222202</v>
      </c>
      <c r="D9" s="2">
        <v>7</v>
      </c>
      <c r="E9" s="4">
        <v>0.27777777777777779</v>
      </c>
      <c r="F9" s="4">
        <v>0.33333333333333331</v>
      </c>
      <c r="I9" s="16"/>
      <c r="J9" s="8">
        <f>+$AD$4+$AF$4*2</f>
        <v>1400</v>
      </c>
      <c r="K9" s="8">
        <f>+$AD$4+$AF$4*1</f>
        <v>1300</v>
      </c>
      <c r="L9" s="8">
        <f>+$AD$4+$AF$4*1</f>
        <v>1300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5" t="s">
        <v>25</v>
      </c>
      <c r="S9" s="6">
        <v>1.7</v>
      </c>
      <c r="T9" s="6">
        <f t="shared" si="4"/>
        <v>2.5</v>
      </c>
      <c r="U9" s="6">
        <f t="shared" si="5"/>
        <v>4.4000000000000004</v>
      </c>
      <c r="V9" s="6">
        <f t="shared" si="6"/>
        <v>9.4</v>
      </c>
      <c r="W9" s="6">
        <f t="shared" si="7"/>
        <v>13.8</v>
      </c>
      <c r="X9" s="6">
        <f t="shared" si="8"/>
        <v>14.5</v>
      </c>
      <c r="Y9" s="6">
        <f t="shared" si="9"/>
        <v>16.600000000000001</v>
      </c>
      <c r="Z9" s="6">
        <f t="shared" si="10"/>
        <v>17.8</v>
      </c>
      <c r="AA9" s="7"/>
      <c r="AB9" s="7"/>
      <c r="AC9" s="7"/>
      <c r="AD9" s="7"/>
      <c r="AE9" s="7"/>
      <c r="AF9" s="7"/>
    </row>
    <row r="10" spans="1:32" x14ac:dyDescent="0.3">
      <c r="A10" s="28"/>
      <c r="B10" s="4">
        <v>0.27777777777777779</v>
      </c>
      <c r="C10" s="4">
        <v>0.33333333333333331</v>
      </c>
      <c r="D10" s="2">
        <v>8</v>
      </c>
      <c r="E10" s="4">
        <v>0.28888888888888892</v>
      </c>
      <c r="F10" s="4">
        <v>0.34375</v>
      </c>
      <c r="I10" s="16"/>
      <c r="J10" s="8">
        <f>+$AD$4+$AF$4*2</f>
        <v>1400</v>
      </c>
      <c r="K10" s="8">
        <f>+$AD$4+$AF$4*2</f>
        <v>1400</v>
      </c>
      <c r="L10" s="8">
        <f>+$AD$4+$AF$4*1</f>
        <v>1300</v>
      </c>
      <c r="M10" s="8">
        <f>+$AD$4+$AF$4*1</f>
        <v>1300</v>
      </c>
      <c r="N10" s="8">
        <f>+$AD$4+$AF$4*1</f>
        <v>1300</v>
      </c>
      <c r="O10" s="8">
        <v>0</v>
      </c>
      <c r="P10" s="8">
        <v>0</v>
      </c>
      <c r="Q10" s="8">
        <v>0</v>
      </c>
      <c r="R10" s="8">
        <v>0</v>
      </c>
      <c r="S10" s="12" t="s">
        <v>26</v>
      </c>
      <c r="T10" s="6">
        <v>0.8</v>
      </c>
      <c r="U10" s="6">
        <f t="shared" si="5"/>
        <v>2.7</v>
      </c>
      <c r="V10" s="6">
        <f t="shared" si="6"/>
        <v>7.7</v>
      </c>
      <c r="W10" s="6">
        <f t="shared" si="7"/>
        <v>12.100000000000001</v>
      </c>
      <c r="X10" s="6">
        <f t="shared" si="8"/>
        <v>12.8</v>
      </c>
      <c r="Y10" s="6">
        <f t="shared" si="9"/>
        <v>14.9</v>
      </c>
      <c r="Z10" s="6">
        <f t="shared" si="10"/>
        <v>16.100000000000001</v>
      </c>
      <c r="AA10" s="7"/>
      <c r="AB10" s="7"/>
      <c r="AC10" s="7"/>
      <c r="AD10" s="7"/>
      <c r="AE10" s="7"/>
      <c r="AF10" s="7"/>
    </row>
    <row r="11" spans="1:32" x14ac:dyDescent="0.3">
      <c r="A11" s="28"/>
      <c r="B11" s="4">
        <v>0.28611111111111115</v>
      </c>
      <c r="C11" s="4">
        <v>0.34166666666666662</v>
      </c>
      <c r="D11" s="2">
        <v>9</v>
      </c>
      <c r="E11" s="4">
        <v>0.3</v>
      </c>
      <c r="F11" s="4">
        <v>0.35416666666666669</v>
      </c>
      <c r="I11" s="16"/>
      <c r="J11" s="8">
        <f>+$AD$4+$AF$4*2</f>
        <v>1400</v>
      </c>
      <c r="K11" s="8">
        <f>+$AD$4+$AF$4*2</f>
        <v>1400</v>
      </c>
      <c r="L11" s="8">
        <f>+$AD$4+$AF$4*2</f>
        <v>1400</v>
      </c>
      <c r="M11" s="8">
        <f>+$AD$4+$AF$4*1</f>
        <v>1300</v>
      </c>
      <c r="N11" s="8">
        <f>+$AD$4+$AF$4*1</f>
        <v>1300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5" t="s">
        <v>27</v>
      </c>
      <c r="U11" s="6">
        <v>1.9</v>
      </c>
      <c r="V11" s="6">
        <f t="shared" si="6"/>
        <v>6.9</v>
      </c>
      <c r="W11" s="6">
        <f t="shared" si="7"/>
        <v>11.3</v>
      </c>
      <c r="X11" s="6">
        <f t="shared" si="8"/>
        <v>12</v>
      </c>
      <c r="Y11" s="6">
        <f t="shared" si="9"/>
        <v>14.1</v>
      </c>
      <c r="Z11" s="6">
        <f t="shared" si="10"/>
        <v>15.299999999999999</v>
      </c>
      <c r="AA11" s="7"/>
      <c r="AB11" s="7"/>
      <c r="AC11" s="7"/>
      <c r="AD11" s="7"/>
      <c r="AE11" s="7"/>
      <c r="AF11" s="7"/>
    </row>
    <row r="12" spans="1:32" x14ac:dyDescent="0.3">
      <c r="A12" s="28"/>
      <c r="B12" s="4">
        <v>0.2951388888888889</v>
      </c>
      <c r="C12" s="4">
        <v>0.35069444444444442</v>
      </c>
      <c r="D12" s="2">
        <v>10</v>
      </c>
      <c r="E12" s="4">
        <v>0.3125</v>
      </c>
      <c r="F12" s="4">
        <v>0.36458333333333331</v>
      </c>
      <c r="I12" s="16"/>
      <c r="J12" s="8">
        <f>+$AD$4+$AF$4*2</f>
        <v>1400</v>
      </c>
      <c r="K12" s="8">
        <f>+$AD$4+$AF$4*2</f>
        <v>1400</v>
      </c>
      <c r="L12" s="8">
        <f>+$AD$4+$AF$4*2</f>
        <v>1400</v>
      </c>
      <c r="M12" s="8">
        <f>+$AD$4+$AF$4*1</f>
        <v>1300</v>
      </c>
      <c r="N12" s="8">
        <f>+$AD$4+$AF$4*1</f>
        <v>1300</v>
      </c>
      <c r="O12" s="8">
        <f>+$AD$4+$AF$4*1</f>
        <v>1300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2" t="s">
        <v>28</v>
      </c>
      <c r="V12" s="6">
        <v>5</v>
      </c>
      <c r="W12" s="6">
        <f t="shared" si="7"/>
        <v>9.4</v>
      </c>
      <c r="X12" s="6">
        <f t="shared" si="8"/>
        <v>10.1</v>
      </c>
      <c r="Y12" s="6">
        <f t="shared" si="9"/>
        <v>12.2</v>
      </c>
      <c r="Z12" s="6">
        <f t="shared" si="10"/>
        <v>13.399999999999999</v>
      </c>
      <c r="AA12" s="7"/>
      <c r="AB12" s="7"/>
      <c r="AC12" s="7"/>
      <c r="AD12" s="7"/>
      <c r="AE12" s="7"/>
      <c r="AF12" s="7"/>
    </row>
    <row r="13" spans="1:32" x14ac:dyDescent="0.3">
      <c r="A13" s="28"/>
      <c r="B13" s="4">
        <v>0.3034722222222222</v>
      </c>
      <c r="C13" s="4">
        <v>0.35902777777777778</v>
      </c>
      <c r="D13" s="2">
        <v>11</v>
      </c>
      <c r="E13" s="4">
        <v>0.3263888888888889</v>
      </c>
      <c r="F13" s="4">
        <v>0.37847222222222227</v>
      </c>
      <c r="I13" s="16"/>
      <c r="J13" s="8">
        <f>+$AD$4+$AF$4*3</f>
        <v>1500</v>
      </c>
      <c r="K13" s="8">
        <f t="shared" ref="K11:K16" si="11">+$AD$4+$AF$4*3</f>
        <v>1500</v>
      </c>
      <c r="L13" s="8">
        <f>+$AD$4+$AF$4*3</f>
        <v>1500</v>
      </c>
      <c r="M13" s="8">
        <f t="shared" ref="M10:N17" si="12">+$AD$4+$AF$4*2</f>
        <v>1400</v>
      </c>
      <c r="N13" s="8">
        <f t="shared" si="12"/>
        <v>1400</v>
      </c>
      <c r="O13" s="8">
        <f>+$AD$4+$AF$4*2</f>
        <v>1400</v>
      </c>
      <c r="P13" s="8">
        <f t="shared" ref="P11:U17" si="13">+$AD$4+$AF$4*1</f>
        <v>1300</v>
      </c>
      <c r="Q13" s="8">
        <f t="shared" si="13"/>
        <v>1300</v>
      </c>
      <c r="R13" s="8">
        <v>0</v>
      </c>
      <c r="S13" s="8">
        <v>0</v>
      </c>
      <c r="T13" s="8">
        <v>0</v>
      </c>
      <c r="U13" s="8">
        <v>0</v>
      </c>
      <c r="V13" s="12" t="s">
        <v>29</v>
      </c>
      <c r="W13" s="6">
        <v>4.4000000000000004</v>
      </c>
      <c r="X13" s="6">
        <f t="shared" si="8"/>
        <v>5.1000000000000005</v>
      </c>
      <c r="Y13" s="6">
        <f t="shared" si="9"/>
        <v>7.2000000000000011</v>
      </c>
      <c r="Z13" s="6">
        <f t="shared" si="10"/>
        <v>8.4</v>
      </c>
      <c r="AA13" s="7"/>
      <c r="AB13" s="7"/>
      <c r="AC13" s="7"/>
      <c r="AD13" s="7"/>
      <c r="AE13" s="7"/>
      <c r="AF13" s="7"/>
    </row>
    <row r="14" spans="1:32" x14ac:dyDescent="0.3">
      <c r="A14" s="28"/>
      <c r="B14" s="4">
        <v>0.3125</v>
      </c>
      <c r="C14" s="4">
        <v>0.36805555555555558</v>
      </c>
      <c r="D14" s="2">
        <v>12</v>
      </c>
      <c r="E14" s="4">
        <v>0.34027777777777773</v>
      </c>
      <c r="F14" s="4">
        <v>0.39236111111111099</v>
      </c>
      <c r="I14" s="16"/>
      <c r="J14" s="8">
        <f>+$AD$4+$AF$4*4</f>
        <v>1600</v>
      </c>
      <c r="K14" s="8">
        <f>+$AD$4+$AF$4*4</f>
        <v>1600</v>
      </c>
      <c r="L14" s="8">
        <f>+$AD$4+$AF$4*4</f>
        <v>1600</v>
      </c>
      <c r="M14" s="8">
        <f>+$AD$4+$AF$4*3</f>
        <v>1500</v>
      </c>
      <c r="N14" s="8">
        <f>+$AD$4+$AF$4*3</f>
        <v>1500</v>
      </c>
      <c r="O14" s="8">
        <f>+$AD$4+$AF$4*3</f>
        <v>1500</v>
      </c>
      <c r="P14" s="8">
        <f>+$AD$4+$AF$4*2</f>
        <v>1400</v>
      </c>
      <c r="Q14" s="8">
        <f>+$AD$4+$AF$4*2</f>
        <v>1400</v>
      </c>
      <c r="R14" s="8">
        <f t="shared" si="13"/>
        <v>1300</v>
      </c>
      <c r="S14" s="8">
        <f t="shared" si="13"/>
        <v>1300</v>
      </c>
      <c r="T14" s="8">
        <f t="shared" si="13"/>
        <v>1300</v>
      </c>
      <c r="U14" s="8">
        <v>0</v>
      </c>
      <c r="V14" s="8">
        <v>0</v>
      </c>
      <c r="W14" s="12" t="s">
        <v>30</v>
      </c>
      <c r="X14" s="6">
        <v>0.7</v>
      </c>
      <c r="Y14" s="6">
        <f t="shared" si="9"/>
        <v>2.8</v>
      </c>
      <c r="Z14" s="6">
        <f t="shared" si="10"/>
        <v>4</v>
      </c>
      <c r="AA14" s="7"/>
      <c r="AB14" s="7"/>
      <c r="AC14" s="7"/>
      <c r="AD14" s="7"/>
      <c r="AE14" s="7"/>
      <c r="AF14" s="7"/>
    </row>
    <row r="15" spans="1:32" x14ac:dyDescent="0.3">
      <c r="A15" s="28"/>
      <c r="B15" s="4">
        <v>0.32291666666666669</v>
      </c>
      <c r="C15" s="4">
        <v>0.37847222222222227</v>
      </c>
      <c r="D15" s="2">
        <v>13</v>
      </c>
      <c r="E15" s="4">
        <v>0.35416666666666669</v>
      </c>
      <c r="F15" s="4">
        <v>0.40625</v>
      </c>
      <c r="I15" s="16"/>
      <c r="J15" s="8">
        <f>+$AD$4+$AF$4*4</f>
        <v>1600</v>
      </c>
      <c r="K15" s="8">
        <f>+$AD$4+$AF$4*4</f>
        <v>1600</v>
      </c>
      <c r="L15" s="8">
        <f>+$AD$4+$AF$4*4</f>
        <v>1600</v>
      </c>
      <c r="M15" s="8">
        <f>+$AD$4+$AF$4*3</f>
        <v>1500</v>
      </c>
      <c r="N15" s="8">
        <f>+$AD$4+$AF$4*3</f>
        <v>1500</v>
      </c>
      <c r="O15" s="8">
        <f>+$AD$4+$AF$4*3</f>
        <v>1500</v>
      </c>
      <c r="P15" s="8">
        <f>+$AD$4+$AF$4*2</f>
        <v>1400</v>
      </c>
      <c r="Q15" s="8">
        <f>+$AD$4+$AF$4*2</f>
        <v>1400</v>
      </c>
      <c r="R15" s="8">
        <f t="shared" si="13"/>
        <v>1300</v>
      </c>
      <c r="S15" s="8">
        <f t="shared" si="13"/>
        <v>1300</v>
      </c>
      <c r="T15" s="8">
        <f t="shared" si="13"/>
        <v>1300</v>
      </c>
      <c r="U15" s="8">
        <f t="shared" si="13"/>
        <v>1300</v>
      </c>
      <c r="V15" s="8">
        <v>0</v>
      </c>
      <c r="W15" s="8">
        <v>0</v>
      </c>
      <c r="X15" s="12" t="s">
        <v>31</v>
      </c>
      <c r="Y15" s="6">
        <v>2.1</v>
      </c>
      <c r="Z15" s="6">
        <f t="shared" si="10"/>
        <v>3.3</v>
      </c>
      <c r="AA15" s="7"/>
      <c r="AB15" s="7"/>
      <c r="AC15" s="7"/>
      <c r="AD15" s="7"/>
      <c r="AE15" s="7"/>
      <c r="AF15" s="7"/>
    </row>
    <row r="16" spans="1:32" x14ac:dyDescent="0.3">
      <c r="A16" s="28"/>
      <c r="B16" s="4">
        <v>0.33333333333333331</v>
      </c>
      <c r="C16" s="4">
        <v>0.3888888888888889</v>
      </c>
      <c r="D16" s="2">
        <v>14</v>
      </c>
      <c r="E16" s="4">
        <v>0.36805555555555558</v>
      </c>
      <c r="F16" s="4">
        <v>0.42013888888888901</v>
      </c>
      <c r="I16" s="16"/>
      <c r="J16" s="8">
        <f>+$AD$4+$AF$4*5</f>
        <v>1700</v>
      </c>
      <c r="K16" s="8">
        <f>+$AD$4+$AF$4*5</f>
        <v>1700</v>
      </c>
      <c r="L16" s="8">
        <f>+$AD$4+$AF$4*4</f>
        <v>1600</v>
      </c>
      <c r="M16" s="8">
        <f>+$AD$4+$AF$4*4</f>
        <v>1600</v>
      </c>
      <c r="N16" s="8">
        <f>+$AD$4+$AF$4*4</f>
        <v>1600</v>
      </c>
      <c r="O16" s="8">
        <f>+$AD$4+$AF$4*3</f>
        <v>1500</v>
      </c>
      <c r="P16" s="8">
        <f>+$AD$4+$AF$4*3</f>
        <v>1500</v>
      </c>
      <c r="Q16" s="8">
        <f>+$AD$4+$AF$4*2</f>
        <v>1400</v>
      </c>
      <c r="R16" s="8">
        <f>+$AD$4+$AF$4*2</f>
        <v>1400</v>
      </c>
      <c r="S16" s="8">
        <f t="shared" si="13"/>
        <v>1300</v>
      </c>
      <c r="T16" s="8">
        <f t="shared" si="13"/>
        <v>1300</v>
      </c>
      <c r="U16" s="8">
        <f t="shared" si="13"/>
        <v>1300</v>
      </c>
      <c r="V16" s="8">
        <v>0</v>
      </c>
      <c r="W16" s="8">
        <v>0</v>
      </c>
      <c r="X16" s="8">
        <v>0</v>
      </c>
      <c r="Y16" s="12" t="s">
        <v>32</v>
      </c>
      <c r="Z16" s="6">
        <v>1.2</v>
      </c>
      <c r="AA16" s="6"/>
      <c r="AB16" s="7"/>
      <c r="AC16" s="7"/>
      <c r="AD16" s="7"/>
      <c r="AE16" s="7"/>
      <c r="AF16" s="7"/>
    </row>
    <row r="17" spans="1:32" x14ac:dyDescent="0.3">
      <c r="A17" s="28"/>
      <c r="B17" s="4">
        <v>0.34722222222222227</v>
      </c>
      <c r="C17" s="4">
        <v>0.40277777777777773</v>
      </c>
      <c r="D17" s="2">
        <v>15</v>
      </c>
      <c r="E17" s="4">
        <v>0.38194444444444398</v>
      </c>
      <c r="F17" s="4">
        <v>0.43402777777777801</v>
      </c>
      <c r="I17" s="17"/>
      <c r="J17" s="8">
        <f>+$AD$4+$AF$4*5</f>
        <v>1700</v>
      </c>
      <c r="K17" s="8">
        <f>+$AD$4+$AF$4*5</f>
        <v>1700</v>
      </c>
      <c r="L17" s="8">
        <f>+$AD$4+$AF$4*5</f>
        <v>1700</v>
      </c>
      <c r="M17" s="8">
        <f>+$AD$4+$AF$4*4</f>
        <v>1600</v>
      </c>
      <c r="N17" s="8">
        <f>+$AD$4+$AF$4*4</f>
        <v>1600</v>
      </c>
      <c r="O17" s="8">
        <f>+$AD$4+$AF$4*3</f>
        <v>1500</v>
      </c>
      <c r="P17" s="8">
        <f>+$AD$4+$AF$4*3</f>
        <v>1500</v>
      </c>
      <c r="Q17" s="8">
        <f>+$AD$4+$AF$4*3</f>
        <v>1500</v>
      </c>
      <c r="R17" s="8">
        <f>+$AD$4+$AF$4*2</f>
        <v>1400</v>
      </c>
      <c r="S17" s="8">
        <f>+$AD$4+$AF$4*2</f>
        <v>1400</v>
      </c>
      <c r="T17" s="8">
        <f>+$AD$4+$AF$4*2</f>
        <v>1400</v>
      </c>
      <c r="U17" s="8">
        <f t="shared" si="13"/>
        <v>1300</v>
      </c>
      <c r="V17" s="8">
        <v>0</v>
      </c>
      <c r="W17" s="8">
        <v>0</v>
      </c>
      <c r="X17" s="8">
        <v>0</v>
      </c>
      <c r="Y17" s="8">
        <v>0</v>
      </c>
      <c r="Z17" s="12" t="s">
        <v>33</v>
      </c>
      <c r="AA17" s="13"/>
      <c r="AB17" s="7"/>
      <c r="AC17" s="7"/>
      <c r="AD17" s="7"/>
      <c r="AE17" s="7"/>
      <c r="AF17" s="7"/>
    </row>
    <row r="18" spans="1:32" x14ac:dyDescent="0.3">
      <c r="A18" s="28"/>
      <c r="B18" s="4">
        <v>0.3611111111111111</v>
      </c>
      <c r="C18" s="4">
        <v>0.41666666666666669</v>
      </c>
      <c r="D18" s="2">
        <v>16</v>
      </c>
      <c r="E18" s="4">
        <v>0.39583333333333298</v>
      </c>
      <c r="F18" s="4">
        <v>0.44791666666666702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x14ac:dyDescent="0.3">
      <c r="A19" s="28"/>
      <c r="B19" s="4">
        <v>0.375</v>
      </c>
      <c r="C19" s="4">
        <v>0.43055555555555558</v>
      </c>
      <c r="D19" s="2">
        <v>17</v>
      </c>
      <c r="E19" s="4">
        <v>0.40972222222222199</v>
      </c>
      <c r="F19" s="4">
        <v>0.46180555555555602</v>
      </c>
      <c r="I19" s="15" t="s">
        <v>16</v>
      </c>
      <c r="J19" s="5" t="str">
        <f>+J1</f>
        <v>통일전망대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7"/>
      <c r="AC19" s="7"/>
      <c r="AD19" s="7"/>
      <c r="AE19" s="7"/>
      <c r="AF19" s="7"/>
    </row>
    <row r="20" spans="1:32" x14ac:dyDescent="0.3">
      <c r="A20" s="28"/>
      <c r="B20" s="4">
        <v>0.38888888888888901</v>
      </c>
      <c r="C20" s="4">
        <v>0.44444444444444442</v>
      </c>
      <c r="D20" s="2">
        <v>18</v>
      </c>
      <c r="E20" s="4">
        <v>0.42708333333333331</v>
      </c>
      <c r="F20" s="4">
        <v>0.47569444444444497</v>
      </c>
      <c r="I20" s="16"/>
      <c r="J20" s="8">
        <f>+$AD$5</f>
        <v>1000</v>
      </c>
      <c r="K20" s="5" t="str">
        <f>+K2</f>
        <v>성동사거리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  <c r="AF20" s="7"/>
    </row>
    <row r="21" spans="1:32" x14ac:dyDescent="0.3">
      <c r="A21" s="28"/>
      <c r="B21" s="4">
        <v>0.40277777777777801</v>
      </c>
      <c r="C21" s="4">
        <v>0.45833333333333331</v>
      </c>
      <c r="D21" s="2">
        <v>19</v>
      </c>
      <c r="E21" s="4">
        <v>0.44444444444444497</v>
      </c>
      <c r="F21" s="4">
        <v>0.48958333333333398</v>
      </c>
      <c r="I21" s="16"/>
      <c r="J21" s="8">
        <v>0</v>
      </c>
      <c r="K21" s="8">
        <v>0</v>
      </c>
      <c r="L21" s="5" t="str">
        <f>+L3</f>
        <v>경모공원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  <c r="AB21" s="7"/>
      <c r="AC21" s="7"/>
      <c r="AD21" s="7"/>
      <c r="AE21" s="7"/>
      <c r="AF21" s="7"/>
    </row>
    <row r="22" spans="1:32" x14ac:dyDescent="0.3">
      <c r="A22" s="28"/>
      <c r="B22" s="4">
        <v>0.41666666666666702</v>
      </c>
      <c r="C22" s="4">
        <v>0.46875</v>
      </c>
      <c r="D22" s="2">
        <v>20</v>
      </c>
      <c r="E22" s="4">
        <v>0.46180555555555602</v>
      </c>
      <c r="F22" s="4">
        <v>0.50347222222222299</v>
      </c>
      <c r="I22" s="16"/>
      <c r="J22" s="8">
        <v>0</v>
      </c>
      <c r="K22" s="8">
        <v>0</v>
      </c>
      <c r="L22" s="8">
        <v>0</v>
      </c>
      <c r="M22" s="14" t="str">
        <f>+M4</f>
        <v>신세계아울렛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7"/>
      <c r="AD22" s="7"/>
      <c r="AE22" s="7"/>
      <c r="AF22" s="7"/>
    </row>
    <row r="23" spans="1:32" x14ac:dyDescent="0.3">
      <c r="A23" s="28"/>
      <c r="B23" s="4">
        <v>0.42708333333333331</v>
      </c>
      <c r="C23" s="4">
        <v>0.47916666666666669</v>
      </c>
      <c r="D23" s="2">
        <v>21</v>
      </c>
      <c r="E23" s="4">
        <v>0.4826388888888889</v>
      </c>
      <c r="F23" s="4">
        <v>0.51388888888888895</v>
      </c>
      <c r="I23" s="16"/>
      <c r="J23" s="8">
        <v>0</v>
      </c>
      <c r="K23" s="8">
        <v>0</v>
      </c>
      <c r="L23" s="8">
        <v>0</v>
      </c>
      <c r="M23" s="8">
        <v>0</v>
      </c>
      <c r="N23" s="5" t="str">
        <f>+N5</f>
        <v>효자그린빌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7"/>
      <c r="AC23" s="7"/>
      <c r="AD23" s="7"/>
      <c r="AE23" s="7"/>
      <c r="AF23" s="7"/>
    </row>
    <row r="24" spans="1:32" x14ac:dyDescent="0.3">
      <c r="A24" s="28"/>
      <c r="B24" s="4">
        <v>0.4375</v>
      </c>
      <c r="C24" s="4">
        <v>0.48958333333333331</v>
      </c>
      <c r="D24" s="2">
        <v>22</v>
      </c>
      <c r="E24" s="4">
        <v>0.5</v>
      </c>
      <c r="F24" s="4">
        <v>0.52430555555555558</v>
      </c>
      <c r="I24" s="16"/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5" t="str">
        <f>+O6</f>
        <v>갈현농협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  <c r="AB24" s="7"/>
      <c r="AC24" s="7"/>
      <c r="AD24" s="7"/>
      <c r="AE24" s="7"/>
      <c r="AF24" s="7"/>
    </row>
    <row r="25" spans="1:32" x14ac:dyDescent="0.3">
      <c r="A25" s="28"/>
      <c r="B25" s="4">
        <v>0.44791666666666602</v>
      </c>
      <c r="C25" s="4">
        <v>0.5</v>
      </c>
      <c r="D25" s="2">
        <v>23</v>
      </c>
      <c r="E25" s="4">
        <v>0.51736111111111105</v>
      </c>
      <c r="F25" s="4">
        <v>0.53819444444444442</v>
      </c>
      <c r="I25" s="16"/>
      <c r="J25" s="8">
        <f>+$AD$5+$AF$5*1</f>
        <v>1100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5" t="str">
        <f>+P7</f>
        <v>맥금동종점</v>
      </c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  <c r="AC25" s="7"/>
      <c r="AD25" s="7"/>
      <c r="AE25" s="7"/>
      <c r="AF25" s="7"/>
    </row>
    <row r="26" spans="1:32" x14ac:dyDescent="0.3">
      <c r="A26" s="28"/>
      <c r="B26" s="4">
        <v>0.45833333333333198</v>
      </c>
      <c r="C26" s="4">
        <v>0.51041666666666663</v>
      </c>
      <c r="D26" s="2">
        <v>24</v>
      </c>
      <c r="E26" s="4">
        <v>0.53125</v>
      </c>
      <c r="F26" s="4">
        <v>0.55208333333333304</v>
      </c>
      <c r="I26" s="16"/>
      <c r="J26" s="8">
        <f>+$AD$5+$AF$5*1</f>
        <v>1100</v>
      </c>
      <c r="K26" s="8">
        <f>+$AD$5+$AF$5*1</f>
        <v>1100</v>
      </c>
      <c r="L26" s="8">
        <f>+$AD$5+$AF$5*1</f>
        <v>1100</v>
      </c>
      <c r="M26" s="8">
        <v>0</v>
      </c>
      <c r="N26" s="8">
        <v>0</v>
      </c>
      <c r="O26" s="8">
        <v>0</v>
      </c>
      <c r="P26" s="8">
        <v>0</v>
      </c>
      <c r="Q26" s="5" t="str">
        <f>+Q8</f>
        <v>문산제일고</v>
      </c>
      <c r="R26" s="6"/>
      <c r="S26" s="6"/>
      <c r="T26" s="6"/>
      <c r="U26" s="6"/>
      <c r="V26" s="6"/>
      <c r="W26" s="6"/>
      <c r="X26" s="6"/>
      <c r="Y26" s="6"/>
      <c r="Z26" s="6"/>
      <c r="AA26" s="7"/>
      <c r="AB26" s="7"/>
      <c r="AC26" s="7"/>
      <c r="AD26" s="7"/>
      <c r="AE26" s="7"/>
      <c r="AF26" s="7"/>
    </row>
    <row r="27" spans="1:32" x14ac:dyDescent="0.3">
      <c r="A27" s="28"/>
      <c r="B27" s="4">
        <v>0.468749999999999</v>
      </c>
      <c r="C27" s="4">
        <v>0.52083333333333337</v>
      </c>
      <c r="D27" s="2">
        <v>25</v>
      </c>
      <c r="E27" s="4">
        <v>0.54513888888888895</v>
      </c>
      <c r="F27" s="4">
        <v>0.59375</v>
      </c>
      <c r="I27" s="16"/>
      <c r="J27" s="8">
        <f>+$AD$5+$AF$5*2</f>
        <v>1200</v>
      </c>
      <c r="K27" s="8">
        <f>+$AD$5+$AF$5*1</f>
        <v>1100</v>
      </c>
      <c r="L27" s="8">
        <f>+$AD$5+$AF$5*1</f>
        <v>1100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5" t="str">
        <f>+R9</f>
        <v>금촌역</v>
      </c>
      <c r="S27" s="6"/>
      <c r="T27" s="6"/>
      <c r="U27" s="6"/>
      <c r="V27" s="6"/>
      <c r="W27" s="6"/>
      <c r="X27" s="6"/>
      <c r="Y27" s="6"/>
      <c r="Z27" s="6"/>
      <c r="AA27" s="7"/>
      <c r="AB27" s="7"/>
      <c r="AC27" s="7"/>
      <c r="AD27" s="7"/>
      <c r="AE27" s="7"/>
      <c r="AF27" s="7"/>
    </row>
    <row r="28" spans="1:32" x14ac:dyDescent="0.3">
      <c r="A28" s="28"/>
      <c r="B28" s="4">
        <v>0.47916666666666502</v>
      </c>
      <c r="C28" s="4">
        <v>0.53125</v>
      </c>
      <c r="D28" s="2">
        <v>26</v>
      </c>
      <c r="E28" s="4">
        <v>0.55902777777777801</v>
      </c>
      <c r="F28" s="4">
        <v>0.60763888888888895</v>
      </c>
      <c r="I28" s="16"/>
      <c r="J28" s="8">
        <f>+$AD$5+$AF$5*2</f>
        <v>1200</v>
      </c>
      <c r="K28" s="8">
        <f>+$AD$5+$AF$5*2</f>
        <v>1200</v>
      </c>
      <c r="L28" s="8">
        <f>+$AD$5+$AF$5*1</f>
        <v>1100</v>
      </c>
      <c r="M28" s="8">
        <f>+$AD$5+$AF$5*1</f>
        <v>1100</v>
      </c>
      <c r="N28" s="8">
        <f>+$AD$5+$AF$5*1</f>
        <v>1100</v>
      </c>
      <c r="O28" s="8">
        <v>0</v>
      </c>
      <c r="P28" s="8">
        <v>0</v>
      </c>
      <c r="Q28" s="8">
        <v>0</v>
      </c>
      <c r="R28" s="8">
        <v>0</v>
      </c>
      <c r="S28" s="12" t="str">
        <f>+S10</f>
        <v>새꽃마을1</v>
      </c>
      <c r="T28" s="6"/>
      <c r="U28" s="6"/>
      <c r="V28" s="6"/>
      <c r="W28" s="6"/>
      <c r="X28" s="6"/>
      <c r="Y28" s="6"/>
      <c r="Z28" s="6"/>
      <c r="AA28" s="7"/>
      <c r="AB28" s="7"/>
      <c r="AC28" s="7"/>
      <c r="AD28" s="7"/>
      <c r="AE28" s="7"/>
      <c r="AF28" s="7"/>
    </row>
    <row r="29" spans="1:32" x14ac:dyDescent="0.3">
      <c r="A29" s="28"/>
      <c r="B29" s="4">
        <v>0.48958333333333098</v>
      </c>
      <c r="C29" s="4">
        <v>0.54166666666666663</v>
      </c>
      <c r="D29" s="2">
        <v>27</v>
      </c>
      <c r="E29" s="4">
        <v>0.57291666666666696</v>
      </c>
      <c r="F29" s="4">
        <v>0.62152777777777701</v>
      </c>
      <c r="I29" s="16"/>
      <c r="J29" s="8">
        <f>+$AD$5+$AF$5*2</f>
        <v>1200</v>
      </c>
      <c r="K29" s="8">
        <f>+$AD$5+$AF$5*2</f>
        <v>1200</v>
      </c>
      <c r="L29" s="8">
        <f>+$AD$5+$AF$5*2</f>
        <v>1200</v>
      </c>
      <c r="M29" s="8">
        <f>+$AD$5+$AF$5*1</f>
        <v>1100</v>
      </c>
      <c r="N29" s="8">
        <f>+$AD$5+$AF$5*1</f>
        <v>1100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5" t="str">
        <f>+T11</f>
        <v>금화초.3</v>
      </c>
      <c r="U29" s="6"/>
      <c r="V29" s="6"/>
      <c r="W29" s="6"/>
      <c r="X29" s="6"/>
      <c r="Y29" s="6"/>
      <c r="Z29" s="6"/>
      <c r="AA29" s="7"/>
      <c r="AB29" s="7"/>
      <c r="AC29" s="7"/>
      <c r="AD29" s="7"/>
      <c r="AE29" s="7"/>
      <c r="AF29" s="7"/>
    </row>
    <row r="30" spans="1:32" x14ac:dyDescent="0.3">
      <c r="A30" s="28"/>
      <c r="B30" s="4">
        <v>0.499999999999997</v>
      </c>
      <c r="C30" s="4">
        <v>0.55208333333333337</v>
      </c>
      <c r="D30" s="2">
        <v>28</v>
      </c>
      <c r="E30" s="4">
        <v>0.58680555555555602</v>
      </c>
      <c r="F30" s="4">
        <v>0.63541666666666696</v>
      </c>
      <c r="I30" s="16"/>
      <c r="J30" s="8">
        <f>+$AD$5+$AF$5*2</f>
        <v>1200</v>
      </c>
      <c r="K30" s="8">
        <f>+$AD$5+$AF$5*2</f>
        <v>1200</v>
      </c>
      <c r="L30" s="8">
        <f>+$AD$5+$AF$5*2</f>
        <v>1200</v>
      </c>
      <c r="M30" s="8">
        <f>+$AD$5+$AF$5*1</f>
        <v>1100</v>
      </c>
      <c r="N30" s="8">
        <f>+$AD$5+$AF$5*1</f>
        <v>1100</v>
      </c>
      <c r="O30" s="8">
        <f>+$AD$5+$AF$5*1</f>
        <v>1100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12" t="str">
        <f>+U12</f>
        <v>중앙도서관</v>
      </c>
      <c r="V30" s="6"/>
      <c r="W30" s="6"/>
      <c r="X30" s="6"/>
      <c r="Y30" s="6"/>
      <c r="Z30" s="6"/>
      <c r="AA30" s="7"/>
      <c r="AB30" s="7"/>
      <c r="AC30" s="7"/>
      <c r="AD30" s="7"/>
      <c r="AE30" s="7"/>
      <c r="AF30" s="7"/>
    </row>
    <row r="31" spans="1:32" x14ac:dyDescent="0.3">
      <c r="A31" s="28"/>
      <c r="B31" s="4">
        <v>0.51041666666666397</v>
      </c>
      <c r="C31" s="4">
        <v>0.5625</v>
      </c>
      <c r="D31" s="2">
        <v>29</v>
      </c>
      <c r="E31" s="4">
        <v>0.60069444444444398</v>
      </c>
      <c r="F31" s="4">
        <v>0.64930555555555602</v>
      </c>
      <c r="I31" s="16"/>
      <c r="J31" s="8">
        <f>+$AD$5+$AF$5*3</f>
        <v>1300</v>
      </c>
      <c r="K31" s="8">
        <f>+$AD$5+$AF$5*3</f>
        <v>1300</v>
      </c>
      <c r="L31" s="8">
        <f>+$AD$5+$AF$5*3</f>
        <v>1300</v>
      </c>
      <c r="M31" s="8">
        <f>+$AD$5+$AF$5*2</f>
        <v>1200</v>
      </c>
      <c r="N31" s="8">
        <f>+$AD$5+$AF$5*2</f>
        <v>1200</v>
      </c>
      <c r="O31" s="8">
        <f>+$AD$5+$AF$5*2</f>
        <v>1200</v>
      </c>
      <c r="P31" s="8">
        <f>+$AD$5+$AF$5*1</f>
        <v>1100</v>
      </c>
      <c r="Q31" s="8">
        <f>+$AD$5+$AF$5*1</f>
        <v>1100</v>
      </c>
      <c r="R31" s="8">
        <v>0</v>
      </c>
      <c r="S31" s="8">
        <v>0</v>
      </c>
      <c r="T31" s="8">
        <v>0</v>
      </c>
      <c r="U31" s="8">
        <v>0</v>
      </c>
      <c r="V31" s="12" t="str">
        <f>+V13</f>
        <v>지산중학교</v>
      </c>
      <c r="W31" s="6"/>
      <c r="X31" s="6"/>
      <c r="Y31" s="6"/>
      <c r="Z31" s="6"/>
      <c r="AA31" s="7"/>
      <c r="AB31" s="7"/>
      <c r="AC31" s="7"/>
      <c r="AD31" s="7"/>
      <c r="AE31" s="7"/>
      <c r="AF31" s="7"/>
    </row>
    <row r="32" spans="1:32" x14ac:dyDescent="0.3">
      <c r="A32" s="28"/>
      <c r="B32" s="4">
        <v>0.52083333333333337</v>
      </c>
      <c r="C32" s="4">
        <v>0.57638888888888895</v>
      </c>
      <c r="D32" s="2">
        <v>30</v>
      </c>
      <c r="E32" s="4">
        <v>0.61458333333333304</v>
      </c>
      <c r="F32" s="4">
        <v>0.66319444444444398</v>
      </c>
      <c r="I32" s="16"/>
      <c r="J32" s="8">
        <f>+$AD$5+$AF$5*4</f>
        <v>1400</v>
      </c>
      <c r="K32" s="8">
        <f>+$AD$5+$AF$5*4</f>
        <v>1400</v>
      </c>
      <c r="L32" s="8">
        <f>+$AD$5+$AF$5*4</f>
        <v>1400</v>
      </c>
      <c r="M32" s="8">
        <f>+$AD$5+$AF$5*3</f>
        <v>1300</v>
      </c>
      <c r="N32" s="8">
        <f>+$AD$5+$AF$5*3</f>
        <v>1300</v>
      </c>
      <c r="O32" s="8">
        <f>+$AD$5+$AF$5*3</f>
        <v>1300</v>
      </c>
      <c r="P32" s="8">
        <f>+$AD$5+$AF$5*2</f>
        <v>1200</v>
      </c>
      <c r="Q32" s="8">
        <f>+$AD$5+$AF$5*2</f>
        <v>1200</v>
      </c>
      <c r="R32" s="8">
        <f>+$AD$5+$AF$5*1</f>
        <v>1100</v>
      </c>
      <c r="S32" s="8">
        <f>+$AD$5+$AF$5*1</f>
        <v>1100</v>
      </c>
      <c r="T32" s="8">
        <f>+$AD$5+$AF$5*1</f>
        <v>1100</v>
      </c>
      <c r="U32" s="8">
        <v>0</v>
      </c>
      <c r="V32" s="8">
        <v>0</v>
      </c>
      <c r="W32" s="12" t="str">
        <f>+W14</f>
        <v>탄현역</v>
      </c>
      <c r="X32" s="6"/>
      <c r="Y32" s="6"/>
      <c r="Z32" s="6"/>
      <c r="AA32" s="7"/>
      <c r="AB32" s="7"/>
      <c r="AC32" s="7"/>
      <c r="AD32" s="7"/>
      <c r="AE32" s="7"/>
      <c r="AF32" s="7"/>
    </row>
    <row r="33" spans="1:32" x14ac:dyDescent="0.3">
      <c r="A33" s="28"/>
      <c r="B33" s="4">
        <v>0.53472222222222221</v>
      </c>
      <c r="C33" s="4">
        <v>0.59027777777777779</v>
      </c>
      <c r="D33" s="2">
        <v>31</v>
      </c>
      <c r="E33" s="4">
        <v>0.63194444444444442</v>
      </c>
      <c r="F33" s="4">
        <v>0.67361111111111116</v>
      </c>
      <c r="I33" s="16"/>
      <c r="J33" s="8">
        <f>+$AD$5+$AF$5*4</f>
        <v>1400</v>
      </c>
      <c r="K33" s="8">
        <f>+$AD$5+$AF$5*4</f>
        <v>1400</v>
      </c>
      <c r="L33" s="8">
        <f>+$AD$5+$AF$5*4</f>
        <v>1400</v>
      </c>
      <c r="M33" s="8">
        <f>+$AD$5+$AF$5*3</f>
        <v>1300</v>
      </c>
      <c r="N33" s="8">
        <f>+$AD$5+$AF$5*3</f>
        <v>1300</v>
      </c>
      <c r="O33" s="8">
        <f>+$AD$5+$AF$5*3</f>
        <v>1300</v>
      </c>
      <c r="P33" s="8">
        <f>+$AD$5+$AF$5*2</f>
        <v>1200</v>
      </c>
      <c r="Q33" s="8">
        <f>+$AD$5+$AF$5*2</f>
        <v>1200</v>
      </c>
      <c r="R33" s="8">
        <f>+$AD$5+$AF$5*1</f>
        <v>1100</v>
      </c>
      <c r="S33" s="8">
        <f>+$AD$5+$AF$5*1</f>
        <v>1100</v>
      </c>
      <c r="T33" s="8">
        <f>+$AD$5+$AF$5*1</f>
        <v>1100</v>
      </c>
      <c r="U33" s="8">
        <f>+$AD$5+$AF$5*1</f>
        <v>1100</v>
      </c>
      <c r="V33" s="8">
        <v>0</v>
      </c>
      <c r="W33" s="8">
        <v>0</v>
      </c>
      <c r="X33" s="12" t="str">
        <f>+X15</f>
        <v>로데오거리</v>
      </c>
      <c r="Y33" s="6"/>
      <c r="Z33" s="6"/>
      <c r="AA33" s="7"/>
      <c r="AB33" s="7"/>
      <c r="AC33" s="7"/>
      <c r="AD33" s="7"/>
      <c r="AE33" s="7"/>
      <c r="AF33" s="7"/>
    </row>
    <row r="34" spans="1:32" x14ac:dyDescent="0.3">
      <c r="A34" s="28"/>
      <c r="B34" s="4">
        <v>0.54513888888888895</v>
      </c>
      <c r="C34" s="4">
        <v>0.60069444444444442</v>
      </c>
      <c r="D34" s="2">
        <v>32</v>
      </c>
      <c r="E34" s="4">
        <v>0.64930555555555558</v>
      </c>
      <c r="F34" s="4">
        <v>0.6875</v>
      </c>
      <c r="I34" s="16"/>
      <c r="J34" s="8">
        <f>+$AD$5+$AF$5*5</f>
        <v>1500</v>
      </c>
      <c r="K34" s="8">
        <f>+$AD$5+$AF$5*5</f>
        <v>1500</v>
      </c>
      <c r="L34" s="8">
        <f>+$AD$5+$AF$5*4</f>
        <v>1400</v>
      </c>
      <c r="M34" s="8">
        <f>+$AD$5+$AF$5*4</f>
        <v>1400</v>
      </c>
      <c r="N34" s="8">
        <f>+$AD$5+$AF$5*4</f>
        <v>1400</v>
      </c>
      <c r="O34" s="8">
        <f>+$AD$5+$AF$5*3</f>
        <v>1300</v>
      </c>
      <c r="P34" s="8">
        <f>+$AD$5+$AF$5*3</f>
        <v>1300</v>
      </c>
      <c r="Q34" s="8">
        <f>+$AD$5+$AF$5*2</f>
        <v>1200</v>
      </c>
      <c r="R34" s="8">
        <f>+$AD$5+$AF$5*2</f>
        <v>1200</v>
      </c>
      <c r="S34" s="8">
        <f>+$AD$5+$AF$5*1</f>
        <v>1100</v>
      </c>
      <c r="T34" s="8">
        <f>+$AD$5+$AF$5*1</f>
        <v>1100</v>
      </c>
      <c r="U34" s="8">
        <f>+$AD$5+$AF$5*1</f>
        <v>1100</v>
      </c>
      <c r="V34" s="8">
        <v>0</v>
      </c>
      <c r="W34" s="8">
        <v>0</v>
      </c>
      <c r="X34" s="8">
        <v>0</v>
      </c>
      <c r="Y34" s="12" t="str">
        <f>+Y16</f>
        <v>대화역</v>
      </c>
      <c r="Z34" s="6"/>
      <c r="AA34" s="7"/>
      <c r="AB34" s="7"/>
      <c r="AC34" s="7"/>
      <c r="AD34" s="7"/>
      <c r="AE34" s="7"/>
      <c r="AF34" s="7"/>
    </row>
    <row r="35" spans="1:32" x14ac:dyDescent="0.3">
      <c r="A35" s="28"/>
      <c r="B35" s="4">
        <v>0.55902777777777779</v>
      </c>
      <c r="C35" s="4">
        <v>0.61458333333333337</v>
      </c>
      <c r="D35" s="2">
        <v>33</v>
      </c>
      <c r="E35" s="4">
        <v>0.66666666666666696</v>
      </c>
      <c r="F35" s="4">
        <v>0.71527777777777801</v>
      </c>
      <c r="I35" s="17"/>
      <c r="J35" s="8">
        <f>+$AD$5+$AF$5*5</f>
        <v>1500</v>
      </c>
      <c r="K35" s="8">
        <f>+$AD$5+$AF$5*5</f>
        <v>1500</v>
      </c>
      <c r="L35" s="8">
        <f>+$AD$5+$AF$5*5</f>
        <v>1500</v>
      </c>
      <c r="M35" s="8">
        <f>+$AD$5+$AF$5*4</f>
        <v>1400</v>
      </c>
      <c r="N35" s="8">
        <f>+$AD$5+$AF$5*4</f>
        <v>1400</v>
      </c>
      <c r="O35" s="8">
        <f>+$AD$5+$AF$5*3</f>
        <v>1300</v>
      </c>
      <c r="P35" s="8">
        <f>+$AD$5+$AF$5*3</f>
        <v>1300</v>
      </c>
      <c r="Q35" s="8">
        <f>+$AD$5+$AF$5*3</f>
        <v>1300</v>
      </c>
      <c r="R35" s="8">
        <f>+$AD$5+$AF$5*2</f>
        <v>1200</v>
      </c>
      <c r="S35" s="8">
        <f>+$AD$5+$AF$5*2</f>
        <v>1200</v>
      </c>
      <c r="T35" s="8">
        <f>+$AD$5+$AF$5*2</f>
        <v>1200</v>
      </c>
      <c r="U35" s="8">
        <f>+$AD$5+$AF$5*1</f>
        <v>1100</v>
      </c>
      <c r="V35" s="8">
        <v>0</v>
      </c>
      <c r="W35" s="8">
        <v>0</v>
      </c>
      <c r="X35" s="8">
        <v>0</v>
      </c>
      <c r="Y35" s="8">
        <v>0</v>
      </c>
      <c r="Z35" s="12" t="str">
        <f>+Z17</f>
        <v>현대백화점</v>
      </c>
      <c r="AA35" s="7"/>
      <c r="AB35" s="7"/>
      <c r="AC35" s="7"/>
      <c r="AD35" s="7"/>
      <c r="AE35" s="7"/>
      <c r="AF35" s="7"/>
    </row>
    <row r="36" spans="1:32" x14ac:dyDescent="0.3">
      <c r="A36" s="28"/>
      <c r="B36" s="4">
        <v>0.56944444444444442</v>
      </c>
      <c r="C36" s="4">
        <v>0.625</v>
      </c>
      <c r="D36" s="2">
        <v>34</v>
      </c>
      <c r="E36" s="4">
        <v>0.68055555555555602</v>
      </c>
      <c r="F36" s="4">
        <v>0.72916666666666696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x14ac:dyDescent="0.3">
      <c r="A37" s="28"/>
      <c r="B37" s="4">
        <v>0.57986111111111105</v>
      </c>
      <c r="C37" s="4">
        <v>0.63541666666666663</v>
      </c>
      <c r="D37" s="2">
        <v>35</v>
      </c>
      <c r="E37" s="4">
        <v>0.69444444444444497</v>
      </c>
      <c r="F37" s="4">
        <v>0.74305555555555503</v>
      </c>
      <c r="I37" s="15" t="s">
        <v>34</v>
      </c>
      <c r="J37" s="5" t="str">
        <f>+J1</f>
        <v>통일전망대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7"/>
      <c r="AC37" s="7"/>
      <c r="AD37" s="7"/>
      <c r="AE37" s="7"/>
      <c r="AF37" s="7"/>
    </row>
    <row r="38" spans="1:32" x14ac:dyDescent="0.3">
      <c r="A38" s="28"/>
      <c r="B38" s="4">
        <v>0.59027777777777779</v>
      </c>
      <c r="C38" s="4">
        <v>0.64583333333333337</v>
      </c>
      <c r="D38" s="2">
        <v>36</v>
      </c>
      <c r="E38" s="4">
        <v>0.70833333333333404</v>
      </c>
      <c r="F38" s="4">
        <v>0.75694444444444398</v>
      </c>
      <c r="I38" s="16"/>
      <c r="J38" s="8">
        <f>+$AD$6</f>
        <v>880</v>
      </c>
      <c r="K38" s="5" t="str">
        <f>+K2</f>
        <v>성동사거리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7"/>
      <c r="AC38" s="7"/>
      <c r="AD38" s="7"/>
      <c r="AE38" s="7"/>
      <c r="AF38" s="7"/>
    </row>
    <row r="39" spans="1:32" x14ac:dyDescent="0.3">
      <c r="A39" s="28"/>
      <c r="B39" s="4">
        <v>0.60069444444444442</v>
      </c>
      <c r="C39" s="4">
        <v>0.65625</v>
      </c>
      <c r="D39" s="2">
        <v>37</v>
      </c>
      <c r="E39" s="4">
        <v>0.72222222222222299</v>
      </c>
      <c r="F39" s="4">
        <v>0.77083333333333304</v>
      </c>
      <c r="I39" s="16"/>
      <c r="J39" s="8">
        <v>0</v>
      </c>
      <c r="K39" s="8">
        <v>0</v>
      </c>
      <c r="L39" s="5" t="str">
        <f>+L3</f>
        <v>경모공원</v>
      </c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7"/>
      <c r="AC39" s="7"/>
      <c r="AD39" s="7"/>
      <c r="AE39" s="7"/>
      <c r="AF39" s="7"/>
    </row>
    <row r="40" spans="1:32" x14ac:dyDescent="0.3">
      <c r="A40" s="28"/>
      <c r="B40" s="4">
        <v>0.61111111111111105</v>
      </c>
      <c r="C40" s="4">
        <v>0.66666666666666663</v>
      </c>
      <c r="D40" s="2">
        <v>38</v>
      </c>
      <c r="E40" s="4">
        <v>0.73263888888888884</v>
      </c>
      <c r="F40" s="4">
        <v>0.78125</v>
      </c>
      <c r="I40" s="16"/>
      <c r="J40" s="8">
        <v>0</v>
      </c>
      <c r="K40" s="8">
        <v>0</v>
      </c>
      <c r="L40" s="8">
        <v>0</v>
      </c>
      <c r="M40" s="5" t="str">
        <f>+M4</f>
        <v>신세계아울렛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7"/>
      <c r="AC40" s="7"/>
      <c r="AD40" s="7"/>
      <c r="AE40" s="7"/>
      <c r="AF40" s="7"/>
    </row>
    <row r="41" spans="1:32" x14ac:dyDescent="0.3">
      <c r="A41" s="28"/>
      <c r="B41" s="4">
        <v>0.62152777777777779</v>
      </c>
      <c r="C41" s="4">
        <v>0.67708333333333337</v>
      </c>
      <c r="D41" s="2">
        <v>39</v>
      </c>
      <c r="E41" s="4">
        <v>0.74652777777777779</v>
      </c>
      <c r="F41" s="4">
        <v>0.79513888888888884</v>
      </c>
      <c r="I41" s="16"/>
      <c r="J41" s="8">
        <v>0</v>
      </c>
      <c r="K41" s="8">
        <v>0</v>
      </c>
      <c r="L41" s="8">
        <v>0</v>
      </c>
      <c r="M41" s="8">
        <v>0</v>
      </c>
      <c r="N41" s="5" t="str">
        <f>+N5</f>
        <v>효자그린빌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7"/>
      <c r="AC41" s="7"/>
      <c r="AD41" s="7"/>
      <c r="AE41" s="7"/>
      <c r="AF41" s="7"/>
    </row>
    <row r="42" spans="1:32" x14ac:dyDescent="0.3">
      <c r="A42" s="28"/>
      <c r="B42" s="4">
        <v>0.63194444444444442</v>
      </c>
      <c r="C42" s="4">
        <v>0.6875</v>
      </c>
      <c r="D42" s="2">
        <v>40</v>
      </c>
      <c r="E42" s="4">
        <v>0.76736111111111116</v>
      </c>
      <c r="F42" s="4">
        <v>0.80902777777777801</v>
      </c>
      <c r="I42" s="16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5" t="str">
        <f>+O6</f>
        <v>갈현농협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7"/>
      <c r="AC42" s="7"/>
      <c r="AD42" s="7"/>
      <c r="AE42" s="7"/>
      <c r="AF42" s="7"/>
    </row>
    <row r="43" spans="1:32" x14ac:dyDescent="0.3">
      <c r="A43" s="28"/>
      <c r="B43" s="4">
        <v>0.64583333333333337</v>
      </c>
      <c r="C43" s="4">
        <v>0.70138888888888884</v>
      </c>
      <c r="D43" s="2">
        <v>41</v>
      </c>
      <c r="E43" s="4">
        <v>0.78819444444444453</v>
      </c>
      <c r="F43" s="4">
        <v>0.82291666666666696</v>
      </c>
      <c r="I43" s="16"/>
      <c r="J43" s="8">
        <f>+$AD$6+$AF$6*1</f>
        <v>960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5" t="str">
        <f>+P7</f>
        <v>맥금동종점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7"/>
      <c r="AB43" s="7"/>
      <c r="AC43" s="7"/>
      <c r="AD43" s="7"/>
      <c r="AE43" s="7"/>
      <c r="AF43" s="7"/>
    </row>
    <row r="44" spans="1:32" x14ac:dyDescent="0.3">
      <c r="A44" s="28"/>
      <c r="B44" s="4">
        <v>0.65625</v>
      </c>
      <c r="C44" s="4">
        <v>0.71180555555555547</v>
      </c>
      <c r="D44" s="2">
        <v>42</v>
      </c>
      <c r="E44" s="4">
        <v>0.80555555555555547</v>
      </c>
      <c r="F44" s="4">
        <v>0.83680555555555503</v>
      </c>
      <c r="I44" s="16"/>
      <c r="J44" s="8">
        <f>+$AD$6+$AF$6*1</f>
        <v>960</v>
      </c>
      <c r="K44" s="8">
        <f>+$AD$6+$AF$6*1</f>
        <v>960</v>
      </c>
      <c r="L44" s="8">
        <f>+$AD$6+$AF$6*1</f>
        <v>960</v>
      </c>
      <c r="M44" s="8">
        <v>0</v>
      </c>
      <c r="N44" s="8">
        <v>0</v>
      </c>
      <c r="O44" s="8">
        <v>0</v>
      </c>
      <c r="P44" s="8">
        <v>0</v>
      </c>
      <c r="Q44" s="5" t="str">
        <f>+Q8</f>
        <v>문산제일고</v>
      </c>
      <c r="R44" s="6"/>
      <c r="S44" s="6"/>
      <c r="T44" s="6"/>
      <c r="U44" s="6"/>
      <c r="V44" s="6"/>
      <c r="W44" s="6"/>
      <c r="X44" s="6"/>
      <c r="Y44" s="6"/>
      <c r="Z44" s="6"/>
      <c r="AA44" s="7"/>
      <c r="AB44" s="7"/>
      <c r="AC44" s="7"/>
      <c r="AD44" s="7"/>
      <c r="AE44" s="7"/>
      <c r="AF44" s="7"/>
    </row>
    <row r="45" spans="1:32" x14ac:dyDescent="0.3">
      <c r="A45" s="28"/>
      <c r="B45" s="4">
        <v>0.66666666666666663</v>
      </c>
      <c r="C45" s="4">
        <v>0.72222222222222221</v>
      </c>
      <c r="D45" s="2">
        <v>43</v>
      </c>
      <c r="E45" s="4">
        <v>0.81944444444444453</v>
      </c>
      <c r="F45" s="4">
        <v>0.85069444444444398</v>
      </c>
      <c r="I45" s="16"/>
      <c r="J45" s="8">
        <f>+$AD$6+$AF$6*2</f>
        <v>1040</v>
      </c>
      <c r="K45" s="8">
        <f>+$AD$6+$AF$6*1</f>
        <v>960</v>
      </c>
      <c r="L45" s="8">
        <f>+$AD$6+$AF$6*1</f>
        <v>960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5" t="str">
        <f>+R9</f>
        <v>금촌역</v>
      </c>
      <c r="S45" s="6"/>
      <c r="T45" s="6"/>
      <c r="U45" s="6"/>
      <c r="V45" s="6"/>
      <c r="W45" s="6"/>
      <c r="X45" s="6"/>
      <c r="Y45" s="6"/>
      <c r="Z45" s="6"/>
      <c r="AA45" s="7"/>
      <c r="AB45" s="7"/>
      <c r="AC45" s="7"/>
      <c r="AD45" s="7"/>
      <c r="AE45" s="7"/>
      <c r="AF45" s="7"/>
    </row>
    <row r="46" spans="1:32" x14ac:dyDescent="0.3">
      <c r="A46" s="28"/>
      <c r="B46" s="4">
        <v>0.67708333333333337</v>
      </c>
      <c r="C46" s="4">
        <v>0.73263888888888884</v>
      </c>
      <c r="D46" s="2">
        <v>44</v>
      </c>
      <c r="E46" s="4">
        <v>0.83333333333333404</v>
      </c>
      <c r="F46" s="4">
        <v>0.86458333333333304</v>
      </c>
      <c r="I46" s="16"/>
      <c r="J46" s="8">
        <f>+$AD$6+$AF$6*2</f>
        <v>1040</v>
      </c>
      <c r="K46" s="8">
        <f>+$AD$6+$AF$6*2</f>
        <v>1040</v>
      </c>
      <c r="L46" s="8">
        <f>+$AD$6+$AF$6*1</f>
        <v>960</v>
      </c>
      <c r="M46" s="8">
        <f>+$AD$6+$AF$6*1</f>
        <v>960</v>
      </c>
      <c r="N46" s="8">
        <f>+$AD$6+$AF$6*1</f>
        <v>960</v>
      </c>
      <c r="O46" s="8">
        <v>0</v>
      </c>
      <c r="P46" s="8">
        <v>0</v>
      </c>
      <c r="Q46" s="8">
        <v>0</v>
      </c>
      <c r="R46" s="8">
        <v>0</v>
      </c>
      <c r="S46" s="12" t="str">
        <f>+S10</f>
        <v>새꽃마을1</v>
      </c>
      <c r="T46" s="6"/>
      <c r="U46" s="6"/>
      <c r="V46" s="6"/>
      <c r="W46" s="6"/>
      <c r="X46" s="6"/>
      <c r="Y46" s="6"/>
      <c r="Z46" s="6"/>
      <c r="AA46" s="7"/>
      <c r="AB46" s="7"/>
      <c r="AC46" s="7"/>
      <c r="AD46" s="7"/>
      <c r="AE46" s="7"/>
      <c r="AF46" s="7"/>
    </row>
    <row r="47" spans="1:32" x14ac:dyDescent="0.3">
      <c r="A47" s="28"/>
      <c r="B47" s="4">
        <v>0.69097222222222221</v>
      </c>
      <c r="C47" s="4">
        <v>0.74652777777777779</v>
      </c>
      <c r="D47" s="2">
        <v>45</v>
      </c>
      <c r="E47" s="4">
        <v>0.84722222222222199</v>
      </c>
      <c r="F47" s="4">
        <v>0.87847222222222199</v>
      </c>
      <c r="I47" s="16"/>
      <c r="J47" s="8">
        <f>+$AD$6+$AF$6*2</f>
        <v>1040</v>
      </c>
      <c r="K47" s="8">
        <f>+$AD$6+$AF$6*2</f>
        <v>1040</v>
      </c>
      <c r="L47" s="8">
        <f>+$AD$6+$AF$6*2</f>
        <v>1040</v>
      </c>
      <c r="M47" s="8">
        <f>+$AD$6+$AF$6*1</f>
        <v>960</v>
      </c>
      <c r="N47" s="8">
        <f>+$AD$6+$AF$6*1</f>
        <v>960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5" t="str">
        <f>+T11</f>
        <v>금화초.3</v>
      </c>
      <c r="U47" s="6"/>
      <c r="V47" s="6"/>
      <c r="W47" s="6"/>
      <c r="X47" s="6"/>
      <c r="Y47" s="6"/>
      <c r="Z47" s="6"/>
      <c r="AA47" s="7"/>
      <c r="AB47" s="7"/>
      <c r="AC47" s="7"/>
      <c r="AD47" s="7"/>
      <c r="AE47" s="7"/>
      <c r="AF47" s="7"/>
    </row>
    <row r="48" spans="1:32" x14ac:dyDescent="0.3">
      <c r="A48" s="28"/>
      <c r="B48" s="4">
        <v>0.70486111111111116</v>
      </c>
      <c r="C48" s="4">
        <v>0.76041666666666663</v>
      </c>
      <c r="D48" s="2">
        <v>46</v>
      </c>
      <c r="E48" s="4">
        <v>0.86111111111111105</v>
      </c>
      <c r="F48" s="4">
        <v>0.89236111111111105</v>
      </c>
      <c r="I48" s="16"/>
      <c r="J48" s="8">
        <f>+$AD$6+$AF$6*2</f>
        <v>1040</v>
      </c>
      <c r="K48" s="8">
        <f>+$AD$6+$AF$6*2</f>
        <v>1040</v>
      </c>
      <c r="L48" s="8">
        <f>+$AD$6+$AF$6*2</f>
        <v>1040</v>
      </c>
      <c r="M48" s="8">
        <f>+$AD$6+$AF$6*1</f>
        <v>960</v>
      </c>
      <c r="N48" s="8">
        <f>+$AD$6+$AF$6*1</f>
        <v>960</v>
      </c>
      <c r="O48" s="8">
        <f>+$AD$6+$AF$6*1</f>
        <v>960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12" t="str">
        <f>+U12</f>
        <v>중앙도서관</v>
      </c>
      <c r="V48" s="6"/>
      <c r="W48" s="6"/>
      <c r="X48" s="6"/>
      <c r="Y48" s="6"/>
      <c r="Z48" s="6"/>
      <c r="AA48" s="7"/>
      <c r="AB48" s="7"/>
      <c r="AC48" s="7"/>
      <c r="AD48" s="7"/>
      <c r="AE48" s="7"/>
      <c r="AF48" s="7"/>
    </row>
    <row r="49" spans="1:32" x14ac:dyDescent="0.3">
      <c r="A49" s="28"/>
      <c r="B49" s="4">
        <v>0.71875</v>
      </c>
      <c r="C49" s="4">
        <v>0.77083333333333337</v>
      </c>
      <c r="D49" s="2">
        <v>47</v>
      </c>
      <c r="E49" s="4">
        <v>0.875</v>
      </c>
      <c r="F49" s="4">
        <v>0.90625</v>
      </c>
      <c r="I49" s="16"/>
      <c r="J49" s="8">
        <f>+$AD$6+$AF$6*3</f>
        <v>1120</v>
      </c>
      <c r="K49" s="8">
        <f>+$AD$6+$AF$6*3</f>
        <v>1120</v>
      </c>
      <c r="L49" s="8">
        <f>+$AD$6+$AF$6*3</f>
        <v>1120</v>
      </c>
      <c r="M49" s="8">
        <f>+$AD$6+$AF$6*2</f>
        <v>1040</v>
      </c>
      <c r="N49" s="8">
        <f>+$AD$6+$AF$6*2</f>
        <v>1040</v>
      </c>
      <c r="O49" s="8">
        <f>+$AD$6+$AF$6*2</f>
        <v>1040</v>
      </c>
      <c r="P49" s="8">
        <f t="shared" ref="P47:U53" si="14">+$AD$6+$AF$6*1</f>
        <v>960</v>
      </c>
      <c r="Q49" s="8">
        <f t="shared" si="14"/>
        <v>960</v>
      </c>
      <c r="R49" s="8">
        <v>0</v>
      </c>
      <c r="S49" s="8">
        <v>0</v>
      </c>
      <c r="T49" s="8">
        <v>0</v>
      </c>
      <c r="U49" s="8">
        <v>0</v>
      </c>
      <c r="V49" s="12" t="str">
        <f>+V13</f>
        <v>지산중학교</v>
      </c>
      <c r="W49" s="6"/>
      <c r="X49" s="6"/>
      <c r="Y49" s="6"/>
      <c r="Z49" s="6"/>
      <c r="AA49" s="7"/>
      <c r="AB49" s="7"/>
      <c r="AC49" s="7"/>
      <c r="AD49" s="7"/>
      <c r="AE49" s="7"/>
      <c r="AF49" s="7"/>
    </row>
    <row r="50" spans="1:32" x14ac:dyDescent="0.3">
      <c r="A50" s="28"/>
      <c r="B50" s="4">
        <v>0.73263888888888895</v>
      </c>
      <c r="C50" s="4">
        <v>0.78125</v>
      </c>
      <c r="D50" s="2">
        <v>48</v>
      </c>
      <c r="E50" s="4">
        <v>0.88888888888888895</v>
      </c>
      <c r="F50" s="4">
        <v>0.91666666666666663</v>
      </c>
      <c r="I50" s="16"/>
      <c r="J50" s="8">
        <f>+$AD$6+$AF$6*4</f>
        <v>1200</v>
      </c>
      <c r="K50" s="8">
        <f>+$AD$6+$AF$6*4</f>
        <v>1200</v>
      </c>
      <c r="L50" s="8">
        <f>+$AD$6+$AF$6*4</f>
        <v>1200</v>
      </c>
      <c r="M50" s="8">
        <f>+$AD$6+$AF$6*3</f>
        <v>1120</v>
      </c>
      <c r="N50" s="8">
        <f>+$AD$6+$AF$6*3</f>
        <v>1120</v>
      </c>
      <c r="O50" s="8">
        <f>+$AD$6+$AF$6*3</f>
        <v>1120</v>
      </c>
      <c r="P50" s="8">
        <f>+$AD$6+$AF$6*2</f>
        <v>1040</v>
      </c>
      <c r="Q50" s="8">
        <f>+$AD$6+$AF$6*2</f>
        <v>1040</v>
      </c>
      <c r="R50" s="8">
        <f t="shared" si="14"/>
        <v>960</v>
      </c>
      <c r="S50" s="8">
        <f t="shared" si="14"/>
        <v>960</v>
      </c>
      <c r="T50" s="8">
        <f t="shared" si="14"/>
        <v>960</v>
      </c>
      <c r="U50" s="8">
        <v>0</v>
      </c>
      <c r="V50" s="8">
        <v>0</v>
      </c>
      <c r="W50" s="12" t="str">
        <f>+W14</f>
        <v>탄현역</v>
      </c>
      <c r="X50" s="6"/>
      <c r="Y50" s="6"/>
      <c r="Z50" s="6"/>
      <c r="AA50" s="7"/>
      <c r="AB50" s="7"/>
      <c r="AC50" s="7"/>
      <c r="AD50" s="7"/>
      <c r="AE50" s="7"/>
      <c r="AF50" s="7"/>
    </row>
    <row r="51" spans="1:32" x14ac:dyDescent="0.3">
      <c r="A51" s="28"/>
      <c r="B51" s="4">
        <v>0.74652777777777801</v>
      </c>
      <c r="C51" s="4">
        <v>0.79166666666666663</v>
      </c>
      <c r="D51" s="2">
        <v>49</v>
      </c>
      <c r="E51" s="4">
        <v>0.90277777777777779</v>
      </c>
      <c r="F51" s="4">
        <v>0.92708333333333337</v>
      </c>
      <c r="I51" s="16"/>
      <c r="J51" s="8">
        <f>+$AD$6+$AF$6*4</f>
        <v>1200</v>
      </c>
      <c r="K51" s="8">
        <f>+$AD$6+$AF$6*4</f>
        <v>1200</v>
      </c>
      <c r="L51" s="8">
        <f>+$AD$6+$AF$6*4</f>
        <v>1200</v>
      </c>
      <c r="M51" s="8">
        <f>+$AD$6+$AF$6*3</f>
        <v>1120</v>
      </c>
      <c r="N51" s="8">
        <f>+$AD$6+$AF$6*3</f>
        <v>1120</v>
      </c>
      <c r="O51" s="8">
        <f>+$AD$6+$AF$6*3</f>
        <v>1120</v>
      </c>
      <c r="P51" s="8">
        <f>+$AD$6+$AF$6*2</f>
        <v>1040</v>
      </c>
      <c r="Q51" s="8">
        <f>+$AD$6+$AF$6*2</f>
        <v>1040</v>
      </c>
      <c r="R51" s="8">
        <f t="shared" si="14"/>
        <v>960</v>
      </c>
      <c r="S51" s="8">
        <f t="shared" si="14"/>
        <v>960</v>
      </c>
      <c r="T51" s="8">
        <f t="shared" si="14"/>
        <v>960</v>
      </c>
      <c r="U51" s="8">
        <f t="shared" si="14"/>
        <v>960</v>
      </c>
      <c r="V51" s="8">
        <v>0</v>
      </c>
      <c r="W51" s="8">
        <v>0</v>
      </c>
      <c r="X51" s="12" t="str">
        <f>+X15</f>
        <v>로데오거리</v>
      </c>
      <c r="Y51" s="6"/>
      <c r="Z51" s="6"/>
      <c r="AA51" s="7"/>
      <c r="AB51" s="7"/>
      <c r="AC51" s="7"/>
      <c r="AD51" s="7"/>
      <c r="AE51" s="7"/>
      <c r="AF51" s="7"/>
    </row>
    <row r="52" spans="1:32" x14ac:dyDescent="0.3">
      <c r="A52" s="28"/>
      <c r="B52" s="4">
        <v>0.76041666666666696</v>
      </c>
      <c r="C52" s="4">
        <v>0.80208333333333337</v>
      </c>
      <c r="D52" s="2">
        <v>50</v>
      </c>
      <c r="E52" s="4">
        <v>0.91666666666666663</v>
      </c>
      <c r="F52" s="4">
        <v>0.9375</v>
      </c>
      <c r="I52" s="16"/>
      <c r="J52" s="8">
        <f>+$AD$6+$AF$6*5</f>
        <v>1280</v>
      </c>
      <c r="K52" s="8">
        <f>+$AD$6+$AF$6*5</f>
        <v>1280</v>
      </c>
      <c r="L52" s="8">
        <f>+$AD$6+$AF$6*4</f>
        <v>1200</v>
      </c>
      <c r="M52" s="8">
        <f>+$AD$6+$AF$6*4</f>
        <v>1200</v>
      </c>
      <c r="N52" s="8">
        <f>+$AD$6+$AF$6*4</f>
        <v>1200</v>
      </c>
      <c r="O52" s="8">
        <f>+$AD$6+$AF$6*3</f>
        <v>1120</v>
      </c>
      <c r="P52" s="8">
        <f>+$AD$6+$AF$6*3</f>
        <v>1120</v>
      </c>
      <c r="Q52" s="8">
        <f>+$AD$6+$AF$6*2</f>
        <v>1040</v>
      </c>
      <c r="R52" s="8">
        <f>+$AD$6+$AF$6*2</f>
        <v>1040</v>
      </c>
      <c r="S52" s="8">
        <f t="shared" si="14"/>
        <v>960</v>
      </c>
      <c r="T52" s="8">
        <f t="shared" si="14"/>
        <v>960</v>
      </c>
      <c r="U52" s="8">
        <f t="shared" si="14"/>
        <v>960</v>
      </c>
      <c r="V52" s="8">
        <v>0</v>
      </c>
      <c r="W52" s="8">
        <v>0</v>
      </c>
      <c r="X52" s="8">
        <v>0</v>
      </c>
      <c r="Y52" s="12" t="str">
        <f>+Y16</f>
        <v>대화역</v>
      </c>
      <c r="Z52" s="6"/>
      <c r="AA52" s="7"/>
      <c r="AB52" s="7"/>
      <c r="AC52" s="7"/>
      <c r="AD52" s="7"/>
      <c r="AE52" s="7"/>
      <c r="AF52" s="7"/>
    </row>
    <row r="53" spans="1:32" x14ac:dyDescent="0.3">
      <c r="A53" s="28"/>
      <c r="B53" s="4">
        <v>0.77430555555555602</v>
      </c>
      <c r="C53" s="4">
        <v>0.8125</v>
      </c>
      <c r="D53" s="2">
        <v>51</v>
      </c>
      <c r="E53" s="4"/>
      <c r="F53" s="4"/>
      <c r="I53" s="17"/>
      <c r="J53" s="8">
        <f>+$AD$6+$AF$6*5</f>
        <v>1280</v>
      </c>
      <c r="K53" s="8">
        <f>+$AD$6+$AF$6*5</f>
        <v>1280</v>
      </c>
      <c r="L53" s="8">
        <f>+$AD$6+$AF$6*5</f>
        <v>1280</v>
      </c>
      <c r="M53" s="8">
        <f>+$AD$6+$AF$6*4</f>
        <v>1200</v>
      </c>
      <c r="N53" s="8">
        <f>+$AD$6+$AF$6*4</f>
        <v>1200</v>
      </c>
      <c r="O53" s="8">
        <f>+$AD$6+$AF$6*3</f>
        <v>1120</v>
      </c>
      <c r="P53" s="8">
        <f>+$AD$6+$AF$6*3</f>
        <v>1120</v>
      </c>
      <c r="Q53" s="8">
        <f>+$AD$6+$AF$6*3</f>
        <v>1120</v>
      </c>
      <c r="R53" s="8">
        <f>+$AD$6+$AF$6*2</f>
        <v>1040</v>
      </c>
      <c r="S53" s="8">
        <f>+$AD$6+$AF$6*2</f>
        <v>1040</v>
      </c>
      <c r="T53" s="8">
        <f>+$AD$6+$AF$6*2</f>
        <v>1040</v>
      </c>
      <c r="U53" s="8">
        <f t="shared" si="14"/>
        <v>960</v>
      </c>
      <c r="V53" s="8">
        <v>0</v>
      </c>
      <c r="W53" s="8">
        <v>0</v>
      </c>
      <c r="X53" s="8">
        <v>0</v>
      </c>
      <c r="Y53" s="8">
        <v>0</v>
      </c>
      <c r="Z53" s="12" t="str">
        <f>+Z17</f>
        <v>현대백화점</v>
      </c>
      <c r="AA53" s="7"/>
      <c r="AB53" s="7"/>
      <c r="AC53" s="7"/>
      <c r="AD53" s="7"/>
      <c r="AE53" s="7"/>
      <c r="AF53" s="7"/>
    </row>
    <row r="54" spans="1:32" x14ac:dyDescent="0.3">
      <c r="A54" s="28"/>
      <c r="B54" s="4">
        <v>0.79166666666666663</v>
      </c>
      <c r="C54" s="4">
        <v>0.82291666666666663</v>
      </c>
      <c r="D54" s="2">
        <v>52</v>
      </c>
      <c r="E54" s="4"/>
      <c r="F54" s="4"/>
    </row>
    <row r="55" spans="1:32" x14ac:dyDescent="0.3">
      <c r="A55" s="28"/>
      <c r="B55" s="4">
        <v>0.80555555555555547</v>
      </c>
      <c r="C55" s="4">
        <v>0.83333333333333337</v>
      </c>
      <c r="D55" s="2">
        <v>53</v>
      </c>
      <c r="E55" s="4"/>
      <c r="F55" s="4"/>
    </row>
    <row r="56" spans="1:32" x14ac:dyDescent="0.3">
      <c r="A56" s="28"/>
      <c r="B56" s="4">
        <v>0.81944444444444398</v>
      </c>
      <c r="C56" s="4">
        <v>0.84375</v>
      </c>
      <c r="D56" s="2">
        <v>54</v>
      </c>
      <c r="E56" s="4"/>
      <c r="F56" s="4"/>
    </row>
    <row r="57" spans="1:32" x14ac:dyDescent="0.3">
      <c r="A57" s="28"/>
      <c r="B57" s="4">
        <v>0.83333333333333304</v>
      </c>
      <c r="C57" s="4">
        <v>0.85416666666666663</v>
      </c>
      <c r="D57" s="2">
        <v>55</v>
      </c>
      <c r="E57" s="4"/>
      <c r="F57" s="4"/>
    </row>
    <row r="58" spans="1:32" x14ac:dyDescent="0.3">
      <c r="A58" s="28"/>
      <c r="B58" s="4">
        <v>0.84722222222222199</v>
      </c>
      <c r="C58" s="4">
        <v>0.86805555555555547</v>
      </c>
      <c r="D58" s="2">
        <v>56</v>
      </c>
      <c r="E58" s="4"/>
      <c r="F58" s="4"/>
    </row>
    <row r="59" spans="1:32" x14ac:dyDescent="0.3">
      <c r="A59" s="28"/>
      <c r="B59" s="4">
        <v>0.86458333333333337</v>
      </c>
      <c r="C59" s="4">
        <v>0.88194444444444453</v>
      </c>
      <c r="D59" s="2">
        <v>57</v>
      </c>
      <c r="E59" s="4"/>
      <c r="F59" s="4"/>
    </row>
    <row r="60" spans="1:32" x14ac:dyDescent="0.3">
      <c r="A60" s="28"/>
      <c r="B60" s="4">
        <v>0.88194444444444497</v>
      </c>
      <c r="C60" s="4">
        <v>0.89027777777777783</v>
      </c>
      <c r="D60" s="2">
        <v>58</v>
      </c>
      <c r="E60" s="4"/>
      <c r="F60" s="4"/>
    </row>
    <row r="61" spans="1:32" x14ac:dyDescent="0.3">
      <c r="A61" s="28"/>
      <c r="B61" s="4">
        <v>0.89930555555555602</v>
      </c>
      <c r="C61" s="4">
        <v>0.89861111111111114</v>
      </c>
      <c r="D61" s="2">
        <v>59</v>
      </c>
      <c r="E61" s="4"/>
      <c r="F61" s="4"/>
    </row>
    <row r="62" spans="1:32" x14ac:dyDescent="0.3">
      <c r="A62" s="22"/>
      <c r="B62" s="4">
        <v>0.91666666666666796</v>
      </c>
      <c r="C62" s="4">
        <v>0.90694444444444444</v>
      </c>
      <c r="D62" s="2">
        <v>60</v>
      </c>
      <c r="E62" s="4"/>
      <c r="F62" s="4"/>
    </row>
  </sheetData>
  <sheetProtection password="DD5C" sheet="1" objects="1" scenarios="1" selectLockedCells="1" selectUnlockedCells="1"/>
  <mergeCells count="9">
    <mergeCell ref="I1:I17"/>
    <mergeCell ref="AB1:AF1"/>
    <mergeCell ref="I19:I35"/>
    <mergeCell ref="I37:I53"/>
    <mergeCell ref="A1:A2"/>
    <mergeCell ref="B1:C1"/>
    <mergeCell ref="E1:F1"/>
    <mergeCell ref="D1:D2"/>
    <mergeCell ref="A3:A6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이재선</cp:lastModifiedBy>
  <dcterms:created xsi:type="dcterms:W3CDTF">2011-12-13T14:31:08Z</dcterms:created>
  <dcterms:modified xsi:type="dcterms:W3CDTF">2015-04-10T05:33:46Z</dcterms:modified>
</cp:coreProperties>
</file>